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st" sheetId="2" state="visible" r:id="rId2"/>
    <sheet xmlns:r="http://schemas.openxmlformats.org/officeDocument/2006/relationships" name="Case" sheetId="3" state="visible" r:id="rId3"/>
    <sheet xmlns:r="http://schemas.openxmlformats.org/officeDocument/2006/relationships" name="Answer_Key" sheetId="4" state="visible" r:id="rId4"/>
  </sheets>
  <definedNames>
    <definedName name="mw">Case!$C$5</definedName>
    <definedName name="rent">Case!$C$6</definedName>
    <definedName name="esc">Case!$C$7</definedName>
    <definedName name="util">Case!$C$8</definedName>
    <definedName name="pue_cap">Case!$C$9</definedName>
    <definedName name="pue_act">Case!$C$10</definedName>
    <definedName name="tariff">Case!$C$11</definedName>
    <definedName name="supply">Case!$C$12</definedName>
    <definedName name="opex">Case!$C$13</definedName>
    <definedName name="cap">Case!$C$14</definedName>
    <definedName name="ltv">Case!$C$15</definedName>
    <definedName name="rate">Case!$C$16</definedName>
    <definedName name="hp">Case!$C$17</definedName>
    <definedName name="pen">Case!$C$18</definedName>
    <definedName name="arpu">Case!$C$19</definedName>
    <definedName name="opsub">Case!$C$20</definedName>
    <definedName name="connect">Case!$C$21</definedName>
    <definedName name="towers">Case!$C$22</definedName>
    <definedName name="tenants">Case!$C$23</definedName>
    <definedName name="trent">Case!$C$24</definedName>
    <definedName name="ground">Case!$C$25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&quot;$&quot;#,##0.00"/>
    <numFmt numFmtId="167" formatCode="&quot;$&quot;#,##0.000"/>
    <numFmt numFmtId="168" formatCode="0.00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</font>
    <font>
      <name val="Calibri"/>
      <b val="1"/>
      <color rgb="00FFFFFF"/>
    </font>
    <font>
      <name val="Calibri"/>
      <color rgb="001F4FB4"/>
    </font>
    <font>
      <name val="Calibri"/>
      <color rgb="005B6475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FF2CC"/>
      </patternFill>
    </fill>
    <fill>
      <patternFill patternType="solid">
        <fgColor rgb="00EFF3F8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pivotButton="0" quotePrefix="0" xfId="0"/>
    <xf numFmtId="0" fontId="0" fillId="0" borderId="0" applyAlignment="1" pivotButton="0" quotePrefix="0" xfId="0">
      <alignment vertical="top" wrapText="1"/>
    </xf>
    <xf numFmtId="167" fontId="4" fillId="3" borderId="1" pivotButton="0" quotePrefix="0" xfId="0"/>
    <xf numFmtId="0" fontId="6" fillId="4" borderId="1" pivotButton="0" quotePrefix="0" xfId="0"/>
    <xf numFmtId="3" fontId="4" fillId="3" borderId="1" pivotButton="0" quotePrefix="0" xfId="0"/>
    <xf numFmtId="168" fontId="4" fillId="3" borderId="1" pivotButton="0" quotePrefix="0" xfId="0"/>
    <xf numFmtId="2" fontId="4" fillId="3" borderId="1" pivotButton="0" quotePrefix="0" xfId="0"/>
    <xf numFmtId="0" fontId="6" fillId="0" borderId="0" pivotButton="0" quotePrefix="0" xfId="0"/>
    <xf numFmtId="0" fontId="2" fillId="0" borderId="1" pivotButton="0" quotePrefix="0" xfId="0"/>
    <xf numFmtId="1" fontId="4" fillId="3" borderId="1" pivotButton="0" quotePrefix="0" xfId="0"/>
    <xf numFmtId="0" fontId="5" fillId="0" borderId="0" pivotButton="0" quotePrefix="0" xfId="0"/>
    <xf numFmtId="164" fontId="4" fillId="3" borderId="1" pivotButton="0" quotePrefix="0" xfId="0"/>
    <xf numFmtId="165" fontId="4" fillId="3" borderId="1" pivotButton="0" quotePrefix="0" xfId="0"/>
    <xf numFmtId="9" fontId="4" fillId="3" borderId="1" pivotButton="0" quotePrefix="0" xfId="0"/>
    <xf numFmtId="166" fontId="4" fillId="3" borderId="1" pivotButton="0" quotePrefix="0" xfId="0"/>
    <xf numFmtId="10" fontId="4" fillId="3" borderId="1" pivotButton="0" quotePrefix="0" xfId="0"/>
    <xf numFmtId="167" fontId="6" fillId="4" borderId="1" pivotButton="0" quotePrefix="0" xfId="0"/>
    <xf numFmtId="3" fontId="6" fillId="4" borderId="1" pivotButton="0" quotePrefix="0" xfId="0"/>
    <xf numFmtId="168" fontId="6" fillId="4" borderId="1" pivotButton="0" quotePrefix="0" xfId="0"/>
    <xf numFmtId="2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6" customHeight="1"/>
    <row r="2" ht="16" customHeight="1">
      <c r="B2" s="1" t="inlineStr">
        <is>
          <t>The Digital Infrastructure Investor: the 60-minute test</t>
        </is>
      </c>
    </row>
    <row r="3" ht="32" customHeight="1">
      <c r="B3" s="2" t="inlineStr">
        <is>
          <t>A small case you have not seen in the book: a 12 MW data center, a fiber cluster and a tower cluster. Set a timer for 60 minutes. Read the Case sheet, then type your answers in the yellow cells of the Test sheet.</t>
        </is>
      </c>
    </row>
    <row r="4" ht="32" customHeight="1">
      <c r="B4" s="2" t="inlineStr">
        <is>
          <t>Each answer is marked as you type (within 0.5 percent of the key). Answer_Key computes every answer by live formula from the Case sheet: change an input there and the key moves. Do not open Answer_Key before you finish.</t>
        </is>
      </c>
    </row>
    <row r="5" ht="32" customHeight="1">
      <c r="B5" s="2" t="inlineStr">
        <is>
          <t>The chapters that prepare each question: Q1 Chapter 2; Q2 to Q4 and Q8 Chapter 3; Q5 and Q6 Chapter 7; Q7 Chapter 15; Q9 and Q10 Chapter 9; Q11 Chapter 12; Q12 Chapters 12 and 13.</t>
        </is>
      </c>
    </row>
    <row r="6" ht="32" customHeight="1">
      <c r="B6" s="2" t="inlineStr">
        <is>
          <t>No macros, nothing locked or hidden. julianrsterling.com/digitalinfra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  <col width="12" customWidth="1" min="4" max="4"/>
  </cols>
  <sheetData>
    <row r="1" ht="6" customHeight="1"/>
    <row r="2">
      <c r="B2" s="3" t="inlineStr">
        <is>
          <t>Your answers</t>
        </is>
      </c>
    </row>
    <row r="4">
      <c r="B4" s="4" t="inlineStr">
        <is>
          <t>Question</t>
        </is>
      </c>
      <c r="C4" s="4" t="inlineStr">
        <is>
          <t>Your answer</t>
        </is>
      </c>
      <c r="D4" s="4" t="inlineStr">
        <is>
          <t>Mark</t>
        </is>
      </c>
    </row>
    <row r="5" ht="30" customHeight="1">
      <c r="B5" s="5" t="inlineStr">
        <is>
          <t>Q1. Year-1 capacity rent of the data center, in $ million.</t>
        </is>
      </c>
      <c r="C5" s="6" t="n"/>
      <c r="D5" s="7">
        <f>IF(C5="","",IF(ABS(C5-Answer_Key!C5)&lt;=0.005*ABS(Answer_Key!C5),"RIGHT","WRONG"))</f>
        <v/>
      </c>
    </row>
    <row r="6" ht="30" customHeight="1">
      <c r="B6" s="5" t="inlineStr">
        <is>
          <t>Q2. Year-1 IT energy, in MWh.</t>
        </is>
      </c>
      <c r="C6" s="8" t="n"/>
      <c r="D6" s="7">
        <f>IF(C6="","",IF(ABS(C6-Answer_Key!C6)&lt;=0.005*ABS(Answer_Key!C6),"RIGHT","WRONG"))</f>
        <v/>
      </c>
    </row>
    <row r="7" ht="30" customHeight="1">
      <c r="B7" s="5" t="inlineStr">
        <is>
          <t>Q3. Year-1 energy margin of the landlord, in $ million.</t>
        </is>
      </c>
      <c r="C7" s="6" t="n"/>
      <c r="D7" s="7">
        <f>IF(C7="","",IF(ABS(C7-Answer_Key!C7)&lt;=0.005*ABS(Answer_Key!C7),"RIGHT","WRONG"))</f>
        <v/>
      </c>
    </row>
    <row r="8" ht="30" customHeight="1">
      <c r="B8" s="5" t="inlineStr">
        <is>
          <t>Q4. Cost of the PUE gap in year 1, in $ million.</t>
        </is>
      </c>
      <c r="C8" s="6" t="n"/>
      <c r="D8" s="7">
        <f>IF(C8="","",IF(ABS(C8-Answer_Key!C8)&lt;=0.005*ABS(Answer_Key!C8),"RIGHT","WRONG"))</f>
        <v/>
      </c>
    </row>
    <row r="9" ht="30" customHeight="1">
      <c r="B9" s="5" t="inlineStr">
        <is>
          <t>Q5. Year-1 NOI (rent + energy margin - operating costs), in $ million.</t>
        </is>
      </c>
      <c r="C9" s="6" t="n"/>
      <c r="D9" s="7">
        <f>IF(C9="","",IF(ABS(C9-Answer_Key!C9)&lt;=0.005*ABS(Answer_Key!C9),"RIGHT","WRONG"))</f>
        <v/>
      </c>
    </row>
    <row r="10" ht="30" customHeight="1">
      <c r="B10" s="5" t="inlineStr">
        <is>
          <t>Q6. Value by direct capitalization of year-1 NOI, in $ million.</t>
        </is>
      </c>
      <c r="C10" s="6" t="n"/>
      <c r="D10" s="7">
        <f>IF(C10="","",IF(ABS(C10-Answer_Key!C10)&lt;=0.005*ABS(Answer_Key!C10),"RIGHT","WRONG"))</f>
        <v/>
      </c>
    </row>
    <row r="11" ht="30" customHeight="1">
      <c r="B11" s="5" t="inlineStr">
        <is>
          <t>Q7. DSCR in year 1 on an interest-only loan at the stated loan to value.</t>
        </is>
      </c>
      <c r="C11" s="9" t="n"/>
      <c r="D11" s="7">
        <f>IF(C11="","",IF(ABS(C11-Answer_Key!C11)&lt;=0.005*ABS(Answer_Key!C11),"RIGHT","WRONG"))</f>
        <v/>
      </c>
    </row>
    <row r="12" ht="30" customHeight="1">
      <c r="B12" s="5" t="inlineStr">
        <is>
          <t>Q8. Supply price at which the energy margin is exactly zero, in $ per MWh.</t>
        </is>
      </c>
      <c r="C12" s="6" t="n"/>
      <c r="D12" s="7">
        <f>IF(C12="","",IF(ABS(C12-Answer_Key!C12)&lt;=0.005*ABS(Answer_Key!C12),"RIGHT","WRONG"))</f>
        <v/>
      </c>
    </row>
    <row r="13" ht="30" customHeight="1">
      <c r="B13" s="5" t="inlineStr">
        <is>
          <t>Q9. Fiber cluster: annual EBITDA contribution of its subscribers, in $ million (before network costs).</t>
        </is>
      </c>
      <c r="C13" s="6" t="n"/>
      <c r="D13" s="7">
        <f>IF(C13="","",IF(ABS(C13-Answer_Key!C13)&lt;=0.005*ABS(Answer_Key!C13),"RIGHT","WRONG"))</f>
        <v/>
      </c>
    </row>
    <row r="14" ht="30" customHeight="1">
      <c r="B14" s="5" t="inlineStr">
        <is>
          <t>Q10. Fiber cluster: months to pay back one connection.</t>
        </is>
      </c>
      <c r="C14" s="10" t="n"/>
      <c r="D14" s="7">
        <f>IF(C14="","",IF(ABS(C14-Answer_Key!C14)&lt;=0.005*ABS(Answer_Key!C14),"RIGHT","WRONG"))</f>
        <v/>
      </c>
    </row>
    <row r="15" ht="30" customHeight="1">
      <c r="B15" s="5" t="inlineStr">
        <is>
          <t>Q11. Tower cluster: tenancy ratio.</t>
        </is>
      </c>
      <c r="C15" s="9" t="n"/>
      <c r="D15" s="7">
        <f>IF(C15="","",IF(ABS(C15-Answer_Key!C15)&lt;=0.005*ABS(Answer_Key!C15),"RIGHT","WRONG"))</f>
        <v/>
      </c>
    </row>
    <row r="16" ht="30" customHeight="1">
      <c r="B16" s="5" t="inlineStr">
        <is>
          <t>Q12. Tower cluster: annual rent less ground rent, in $ million.</t>
        </is>
      </c>
      <c r="C16" s="6" t="n"/>
      <c r="D16" s="7">
        <f>IF(C16="","",IF(ABS(C16-Answer_Key!C16)&lt;=0.005*ABS(Answer_Key!C16),"RIGHT","WRONG"))</f>
        <v/>
      </c>
    </row>
    <row r="18">
      <c r="B18" s="11" t="inlineStr">
        <is>
          <t>Score</t>
        </is>
      </c>
      <c r="C18" s="7">
        <f>COUNTIF(D5:D16,"RIGHT")&amp;" / 12"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4" customWidth="1" min="3" max="3"/>
    <col width="20" customWidth="1" min="4" max="4"/>
  </cols>
  <sheetData>
    <row r="1" ht="6" customHeight="1"/>
    <row r="2">
      <c r="B2" s="3" t="inlineStr">
        <is>
          <t>The case (inputs; yellow cells can be changed)</t>
        </is>
      </c>
    </row>
    <row r="4">
      <c r="B4" s="4" t="inlineStr">
        <is>
          <t>Input</t>
        </is>
      </c>
      <c r="C4" s="4" t="inlineStr">
        <is>
          <t>Value</t>
        </is>
      </c>
      <c r="D4" s="4" t="inlineStr">
        <is>
          <t>Unit</t>
        </is>
      </c>
    </row>
    <row r="5">
      <c r="B5" s="12" t="inlineStr">
        <is>
          <t>Critical IT capacity leased</t>
        </is>
      </c>
      <c r="C5" s="13" t="n">
        <v>12</v>
      </c>
      <c r="D5" s="14" t="inlineStr">
        <is>
          <t>MW</t>
        </is>
      </c>
    </row>
    <row r="6">
      <c r="B6" s="12" t="inlineStr">
        <is>
          <t>Capacity rent, year 1</t>
        </is>
      </c>
      <c r="C6" s="15" t="n">
        <v>140</v>
      </c>
      <c r="D6" s="14" t="inlineStr">
        <is>
          <t>$ per kW per month</t>
        </is>
      </c>
    </row>
    <row r="7">
      <c r="B7" s="12" t="inlineStr">
        <is>
          <t>Rent escalator</t>
        </is>
      </c>
      <c r="C7" s="16" t="n">
        <v>0.02</v>
      </c>
      <c r="D7" s="14" t="inlineStr">
        <is>
          <t>a year</t>
        </is>
      </c>
    </row>
    <row r="8">
      <c r="B8" s="12" t="inlineStr">
        <is>
          <t>Average IT load, share of capacity</t>
        </is>
      </c>
      <c r="C8" s="17" t="n">
        <v>0.75</v>
      </c>
      <c r="D8" s="14" t="inlineStr"/>
    </row>
    <row r="9">
      <c r="B9" s="12" t="inlineStr">
        <is>
          <t>Contract PUE cap (tenant pays IT energy x this)</t>
        </is>
      </c>
      <c r="C9" s="10" t="n">
        <v>1.3</v>
      </c>
      <c r="D9" s="14" t="inlineStr"/>
    </row>
    <row r="10">
      <c r="B10" s="12" t="inlineStr">
        <is>
          <t>Actual PUE</t>
        </is>
      </c>
      <c r="C10" s="10" t="n">
        <v>1.38</v>
      </c>
      <c r="D10" s="14" t="inlineStr"/>
    </row>
    <row r="11">
      <c r="B11" s="12" t="inlineStr">
        <is>
          <t>Energy tariff billed to the tenant, year 1</t>
        </is>
      </c>
      <c r="C11" s="18" t="n">
        <v>72</v>
      </c>
      <c r="D11" s="14" t="inlineStr">
        <is>
          <t>$ per MWh</t>
        </is>
      </c>
    </row>
    <row r="12">
      <c r="B12" s="12" t="inlineStr">
        <is>
          <t>Landlord's supply price, year 1</t>
        </is>
      </c>
      <c r="C12" s="18" t="n">
        <v>60</v>
      </c>
      <c r="D12" s="14" t="inlineStr">
        <is>
          <t>$ per MWh</t>
        </is>
      </c>
    </row>
    <row r="13">
      <c r="B13" s="12" t="inlineStr">
        <is>
          <t>Landlord operating costs, year 1</t>
        </is>
      </c>
      <c r="C13" s="18" t="n">
        <v>1.8</v>
      </c>
      <c r="D13" s="14" t="inlineStr">
        <is>
          <t>$ million</t>
        </is>
      </c>
    </row>
    <row r="14">
      <c r="B14" s="12" t="inlineStr">
        <is>
          <t>Market cap rate</t>
        </is>
      </c>
      <c r="C14" s="19" t="n">
        <v>0.06</v>
      </c>
      <c r="D14" s="14" t="inlineStr"/>
    </row>
    <row r="15">
      <c r="B15" s="12" t="inlineStr">
        <is>
          <t>Loan to value</t>
        </is>
      </c>
      <c r="C15" s="17" t="n">
        <v>0.5</v>
      </c>
      <c r="D15" s="14" t="inlineStr"/>
    </row>
    <row r="16">
      <c r="B16" s="12" t="inlineStr">
        <is>
          <t>Loan interest rate (interest only)</t>
        </is>
      </c>
      <c r="C16" s="19" t="n">
        <v>0.06</v>
      </c>
      <c r="D16" s="14" t="inlineStr"/>
    </row>
    <row r="17">
      <c r="B17" s="12" t="inlineStr">
        <is>
          <t>Fiber cluster: homes passed</t>
        </is>
      </c>
      <c r="C17" s="8" t="n">
        <v>10000</v>
      </c>
      <c r="D17" s="14" t="inlineStr">
        <is>
          <t>homes</t>
        </is>
      </c>
    </row>
    <row r="18">
      <c r="B18" s="12" t="inlineStr">
        <is>
          <t>Fiber cluster: penetration</t>
        </is>
      </c>
      <c r="C18" s="17" t="n">
        <v>0.35</v>
      </c>
      <c r="D18" s="14" t="inlineStr"/>
    </row>
    <row r="19">
      <c r="B19" s="12" t="inlineStr">
        <is>
          <t>Fiber cluster: ARPU</t>
        </is>
      </c>
      <c r="C19" s="15" t="n">
        <v>65</v>
      </c>
      <c r="D19" s="14" t="inlineStr">
        <is>
          <t>$ per month</t>
        </is>
      </c>
    </row>
    <row r="20">
      <c r="B20" s="12" t="inlineStr">
        <is>
          <t>Fiber cluster: cost per subscriber</t>
        </is>
      </c>
      <c r="C20" s="15" t="n">
        <v>20</v>
      </c>
      <c r="D20" s="14" t="inlineStr">
        <is>
          <t>$ per month</t>
        </is>
      </c>
    </row>
    <row r="21">
      <c r="B21" s="12" t="inlineStr">
        <is>
          <t>Fiber cluster: connection cost per subscriber</t>
        </is>
      </c>
      <c r="C21" s="15" t="n">
        <v>650</v>
      </c>
      <c r="D21" s="14" t="inlineStr">
        <is>
          <t>$</t>
        </is>
      </c>
    </row>
    <row r="22">
      <c r="B22" s="12" t="inlineStr">
        <is>
          <t>Tower cluster: towers</t>
        </is>
      </c>
      <c r="C22" s="8" t="n">
        <v>200</v>
      </c>
      <c r="D22" s="14" t="inlineStr">
        <is>
          <t>towers</t>
        </is>
      </c>
    </row>
    <row r="23">
      <c r="B23" s="12" t="inlineStr">
        <is>
          <t>Tower cluster: tenancies (anchor included)</t>
        </is>
      </c>
      <c r="C23" s="8" t="n">
        <v>290</v>
      </c>
      <c r="D23" s="14" t="inlineStr">
        <is>
          <t>tenancies</t>
        </is>
      </c>
    </row>
    <row r="24">
      <c r="B24" s="12" t="inlineStr">
        <is>
          <t>Tower cluster: rent per tenancy</t>
        </is>
      </c>
      <c r="C24" s="15" t="n">
        <v>1800</v>
      </c>
      <c r="D24" s="14" t="inlineStr">
        <is>
          <t>$ per month</t>
        </is>
      </c>
    </row>
    <row r="25">
      <c r="B25" s="12" t="inlineStr">
        <is>
          <t>Tower cluster: ground rent per tower</t>
        </is>
      </c>
      <c r="C25" s="15" t="n">
        <v>1000</v>
      </c>
      <c r="D25" s="14" t="inlineStr">
        <is>
          <t>$ per month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70" customWidth="1" min="2" max="2"/>
    <col width="16" customWidth="1" min="3" max="3"/>
    <col width="70" customWidth="1" min="4" max="4"/>
  </cols>
  <sheetData>
    <row r="1" ht="6" customHeight="1"/>
    <row r="2">
      <c r="B2" s="3" t="inlineStr">
        <is>
          <t>Answer key (live formulas from the Case sheet)</t>
        </is>
      </c>
    </row>
    <row r="4">
      <c r="B4" s="4" t="inlineStr">
        <is>
          <t>Question</t>
        </is>
      </c>
      <c r="C4" s="4" t="inlineStr">
        <is>
          <t>Answer</t>
        </is>
      </c>
      <c r="D4" s="4" t="inlineStr">
        <is>
          <t>How</t>
        </is>
      </c>
    </row>
    <row r="5" ht="32" customHeight="1">
      <c r="B5" s="5" t="inlineStr">
        <is>
          <t>Q1. Year-1 capacity rent of the data center, in $ million.</t>
        </is>
      </c>
      <c r="C5" s="20">
        <f>mw*1000*rent*12/10^6</f>
        <v/>
      </c>
      <c r="D5" s="5" t="inlineStr">
        <is>
          <t>Capacity (kW) x rent x 12 months. Rent is quoted per kW of capacity, not per square foot.</t>
        </is>
      </c>
    </row>
    <row r="6" ht="32" customHeight="1">
      <c r="B6" s="5" t="inlineStr">
        <is>
          <t>Q2. Year-1 IT energy, in MWh.</t>
        </is>
      </c>
      <c r="C6" s="21">
        <f>mw*util*8760</f>
        <v/>
      </c>
      <c r="D6" s="5" t="inlineStr">
        <is>
          <t>IT load (MW) x 8,760 hours.</t>
        </is>
      </c>
    </row>
    <row r="7" ht="32" customHeight="1">
      <c r="B7" s="5" t="inlineStr">
        <is>
          <t>Q3. Year-1 energy margin of the landlord, in $ million.</t>
        </is>
      </c>
      <c r="C7" s="20">
        <f>mw*util*8760*(pue_cap*tariff-pue_act*supply)/10^6</f>
        <v/>
      </c>
      <c r="D7" s="5" t="inlineStr">
        <is>
          <t>IT MWh x (PUE cap x tariff - actual PUE x supply price). The landlord pays for the PUE gap.</t>
        </is>
      </c>
    </row>
    <row r="8" ht="32" customHeight="1">
      <c r="B8" s="5" t="inlineStr">
        <is>
          <t>Q4. Cost of the PUE gap in year 1, in $ million.</t>
        </is>
      </c>
      <c r="C8" s="20">
        <f>mw*util*8760*(pue_act-pue_cap)*supply/10^6</f>
        <v/>
      </c>
      <c r="D8" s="5" t="inlineStr">
        <is>
          <t>IT MWh x (actual PUE - cap) x supply price.</t>
        </is>
      </c>
    </row>
    <row r="9" ht="32" customHeight="1">
      <c r="B9" s="5" t="inlineStr">
        <is>
          <t>Q5. Year-1 NOI (rent + energy margin - operating costs), in $ million.</t>
        </is>
      </c>
      <c r="C9" s="20">
        <f>mw*1000*rent*12/10^6+mw*util*8760*(pue_cap*tariff-pue_act*supply)/10^6-opex</f>
        <v/>
      </c>
      <c r="D9" s="5" t="inlineStr">
        <is>
          <t>Q1 + Q3 - operating costs.</t>
        </is>
      </c>
    </row>
    <row r="10" ht="32" customHeight="1">
      <c r="B10" s="5" t="inlineStr">
        <is>
          <t>Q6. Value by direct capitalization of year-1 NOI, in $ million.</t>
        </is>
      </c>
      <c r="C10" s="20">
        <f>(mw*1000*rent*12/10^6+mw*util*8760*(pue_cap*tariff-pue_act*supply)/10^6-opex)/cap</f>
        <v/>
      </c>
      <c r="D10" s="5" t="inlineStr">
        <is>
          <t>NOI / cap rate.</t>
        </is>
      </c>
    </row>
    <row r="11" ht="32" customHeight="1">
      <c r="B11" s="5" t="inlineStr">
        <is>
          <t>Q7. DSCR in year 1 on an interest-only loan at the stated loan to value.</t>
        </is>
      </c>
      <c r="C11" s="22">
        <f>(mw*1000*rent*12/10^6+mw*util*8760*(pue_cap*tariff-pue_act*supply)/10^6-opex)/((mw*1000*rent*12/10^6+mw*util*8760*(pue_cap*tariff-pue_act*supply)/10^6-opex)/cap*ltv*rate)</f>
        <v/>
      </c>
      <c r="D11" s="5" t="inlineStr">
        <is>
          <t>NOI / interest. With interest only, DSCR = cap rate / (LTV x rate).</t>
        </is>
      </c>
    </row>
    <row r="12" ht="32" customHeight="1">
      <c r="B12" s="5" t="inlineStr">
        <is>
          <t>Q8. Supply price at which the energy margin is exactly zero, in $ per MWh.</t>
        </is>
      </c>
      <c r="C12" s="20">
        <f>pue_cap*tariff/pue_act</f>
        <v/>
      </c>
      <c r="D12" s="5" t="inlineStr">
        <is>
          <t>Solve PUE cap x tariff = actual PUE x price.</t>
        </is>
      </c>
    </row>
    <row r="13" ht="32" customHeight="1">
      <c r="B13" s="5" t="inlineStr">
        <is>
          <t>Q9. Fiber cluster: annual EBITDA contribution of its subscribers, in $ million (before network costs).</t>
        </is>
      </c>
      <c r="C13" s="20">
        <f>hp*pen*(arpu-opsub)*12/10^6</f>
        <v/>
      </c>
      <c r="D13" s="5" t="inlineStr">
        <is>
          <t>Subscribers x (ARPU - cost per subscriber) x 12.</t>
        </is>
      </c>
    </row>
    <row r="14" ht="32" customHeight="1">
      <c r="B14" s="5" t="inlineStr">
        <is>
          <t>Q10. Fiber cluster: months to pay back one connection.</t>
        </is>
      </c>
      <c r="C14" s="23">
        <f>connect/(arpu-opsub)</f>
        <v/>
      </c>
      <c r="D14" s="5" t="inlineStr">
        <is>
          <t>Connection cost / monthly contribution.</t>
        </is>
      </c>
    </row>
    <row r="15" ht="32" customHeight="1">
      <c r="B15" s="5" t="inlineStr">
        <is>
          <t>Q11. Tower cluster: tenancy ratio.</t>
        </is>
      </c>
      <c r="C15" s="22">
        <f>tenants/towers</f>
        <v/>
      </c>
      <c r="D15" s="5" t="inlineStr">
        <is>
          <t>Tenancies / towers.</t>
        </is>
      </c>
    </row>
    <row r="16" ht="32" customHeight="1">
      <c r="B16" s="5" t="inlineStr">
        <is>
          <t>Q12. Tower cluster: annual rent less ground rent, in $ million.</t>
        </is>
      </c>
      <c r="C16" s="20">
        <f>(tenants*trent-towers*ground)*12/10^6</f>
        <v/>
      </c>
      <c r="D16" s="5" t="inlineStr">
        <is>
          <t>(Tenancies x rent - towers x ground rent) x 12.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2026-09-25T06:33:58Z</dcterms:created>
  <dcterms:modified xmlns:dcterms="http://purl.org/dc/terms/" xmlns:xsi="http://www.w3.org/2001/XMLSchema-instance" xsi:type="dcterms:W3CDTF">2026-09-25T06:33:58Z</dcterms:modified>
</cp:coreProperties>
</file>