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Portfolio" sheetId="3" state="visible" r:id="rId3"/>
    <sheet xmlns:r="http://schemas.openxmlformats.org/officeDocument/2006/relationships" name="Projection" sheetId="4" state="visible" r:id="rId4"/>
    <sheet xmlns:r="http://schemas.openxmlformats.org/officeDocument/2006/relationships" name="Monte Carlo" sheetId="5" state="visible" r:id="rId5"/>
    <sheet xmlns:r="http://schemas.openxmlformats.org/officeDocument/2006/relationships" name="Attribution" sheetId="6" state="visible" r:id="rId6"/>
    <sheet xmlns:r="http://schemas.openxmlformats.org/officeDocument/2006/relationships" name="Liquidity" sheetId="7" state="visible" r:id="rId7"/>
    <sheet xmlns:r="http://schemas.openxmlformats.org/officeDocument/2006/relationships" name="Fees and Search" sheetId="8" state="visible" r:id="rId8"/>
    <sheet xmlns:r="http://schemas.openxmlformats.org/officeDocument/2006/relationships" name="Comparisons" sheetId="9" state="visible" r:id="rId9"/>
    <sheet xmlns:r="http://schemas.openxmlformats.org/officeDocument/2006/relationships" name="Check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0.0%"/>
    <numFmt numFmtId="165" formatCode="#,##0;[Red]-#,##0"/>
    <numFmt numFmtId="166" formatCode="#,##0.00;[Red]-#,##0.00"/>
    <numFmt numFmtId="167" formatCode="#,##0.0;[Red]-#,##0.0"/>
    <numFmt numFmtId="168" formatCode="0.00000"/>
    <numFmt numFmtId="169" formatCode="0.0000"/>
    <numFmt numFmtId="170" formatCode="0.000000"/>
    <numFmt numFmtId="171" formatCode="0.000"/>
    <numFmt numFmtId="172" formatCode="0.0&quot;x&quot;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sz val="10"/>
    </font>
    <font>
      <name val="Arial"/>
      <b val="1"/>
      <color rgb="00FFFFFF"/>
      <sz val="10"/>
    </font>
    <font>
      <name val="Arial"/>
      <color rgb="001F4FB4"/>
      <sz val="10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0F3A3E"/>
      </patternFill>
    </fill>
    <fill>
      <patternFill patternType="solid">
        <fgColor rgb="002D6266"/>
      </patternFill>
    </fill>
    <fill>
      <patternFill patternType="solid">
        <fgColor rgb="00EEF3FB"/>
      </patternFill>
    </fill>
    <fill>
      <patternFill patternType="solid">
        <fgColor rgb="00F3E8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vertical="center" wrapText="1"/>
    </xf>
    <xf numFmtId="164" fontId="4" fillId="4" borderId="0" pivotButton="0" quotePrefix="0" xfId="0"/>
    <xf numFmtId="165" fontId="4" fillId="4" borderId="0" pivotButton="0" quotePrefix="0" xfId="0"/>
    <xf numFmtId="0" fontId="5" fillId="0" borderId="0" pivotButton="0" quotePrefix="0" xfId="0"/>
    <xf numFmtId="164" fontId="5" fillId="5" borderId="0" pivotButton="0" quotePrefix="0" xfId="0"/>
    <xf numFmtId="166" fontId="4" fillId="4" borderId="0" pivotButton="0" quotePrefix="0" xfId="0"/>
    <xf numFmtId="10" fontId="4" fillId="4" borderId="0" pivotButton="0" quotePrefix="0" xfId="0"/>
    <xf numFmtId="167" fontId="4" fillId="4" borderId="0" pivotButton="0" quotePrefix="0" xfId="0"/>
    <xf numFmtId="168" fontId="2" fillId="0" borderId="0" pivotButton="0" quotePrefix="0" xfId="0"/>
    <xf numFmtId="164" fontId="2" fillId="0" borderId="0" pivotButton="0" quotePrefix="0" xfId="0"/>
    <xf numFmtId="10" fontId="5" fillId="5" borderId="0" pivotButton="0" quotePrefix="0" xfId="0"/>
    <xf numFmtId="10" fontId="2" fillId="0" borderId="0" pivotButton="0" quotePrefix="0" xfId="0"/>
    <xf numFmtId="169" fontId="2" fillId="0" borderId="0" pivotButton="0" quotePrefix="0" xfId="0"/>
    <xf numFmtId="165" fontId="2" fillId="0" borderId="0" pivotButton="0" quotePrefix="0" xfId="0"/>
    <xf numFmtId="165" fontId="5" fillId="5" borderId="0" pivotButton="0" quotePrefix="0" xfId="0"/>
    <xf numFmtId="170" fontId="2" fillId="0" borderId="0" pivotButton="0" quotePrefix="0" xfId="0"/>
    <xf numFmtId="171" fontId="4" fillId="0" borderId="0" pivotButton="0" quotePrefix="0" xfId="0"/>
    <xf numFmtId="172" fontId="5" fillId="5" borderId="0" pivotButton="0" quotePrefix="0" xfId="0"/>
    <xf numFmtId="172" fontId="4" fillId="4" borderId="0" pivotButton="0" quotePrefix="0" xfId="0"/>
    <xf numFmtId="167" fontId="2" fillId="0" borderId="0" pivotButton="0" quotePrefix="0" xfId="0"/>
    <xf numFmtId="167" fontId="5" fillId="5" borderId="0" pivotButton="0" quotePrefix="0" xfId="0"/>
    <xf numFmtId="166" fontId="2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0" customWidth="1" min="2" max="2"/>
  </cols>
  <sheetData>
    <row r="1" ht="10" customHeight="1"/>
    <row r="2">
      <c r="B2" s="1" t="inlineStr">
        <is>
          <t>The Asset Owner Investment Officer: companion workbook</t>
        </is>
      </c>
    </row>
    <row r="4">
      <c r="B4" s="2" t="inlineStr">
        <is>
          <t>This workbook rebuilds the Ashgrove case of The Asset Owner Investment Officer (Julian R. Sterling, 2026) with live formulas.</t>
        </is>
      </c>
    </row>
    <row r="5">
      <c r="B5" s="2" t="inlineStr">
        <is>
          <t>Blue cells on a light blue background are inputs. Everything else is a formula. Amounts in US$ million unless stated. Fiscal years end 30 June; flows mid-year.</t>
        </is>
      </c>
    </row>
    <row r="6">
      <c r="B6" s="2" t="inlineStr">
        <is>
          <t>Inputs: capital market assumptions and correlations, the old and new policy portfolios, plan data, FY2026 returns, fees, search, liquidity and comparison cases.</t>
        </is>
      </c>
    </row>
    <row r="7">
      <c r="B7" s="2" t="inlineStr">
        <is>
          <t>Portfolio (Chapters 4 and 5): covariance matrix, expected arithmetic and geometric return and volatility of both policies.</t>
        </is>
      </c>
    </row>
    <row r="8">
      <c r="B8" s="2" t="inlineStr">
        <is>
          <t>Projection (Chapters 2 and 6): FY2026 roll-forward and the deterministic funded ratio path to 2036, at the assumed return and at the new policy's expected compound return.</t>
        </is>
      </c>
    </row>
    <row r="9">
      <c r="B9" s="2" t="inlineStr">
        <is>
          <t>Monte Carlo (Chapter 6): 1,000 paths with fixed normal draws (the book uses 10,000 paths, so results differ slightly). Draws are values; replace them with =NORMSINV(RAND()) to resample.</t>
        </is>
      </c>
    </row>
    <row r="10">
      <c r="B10" s="2" t="inlineStr">
        <is>
          <t>Attribution (Chapter 13): FY2026 total fund and policy benchmark, allocation and selection effects.</t>
        </is>
      </c>
    </row>
    <row r="11">
      <c r="B11" s="2" t="inlineStr">
        <is>
          <t>Liquidity (Chapter 8): rebalancing example and two-year liquidity stress test.</t>
        </is>
      </c>
    </row>
    <row r="12">
      <c r="B12" s="2" t="inlineStr">
        <is>
          <t>Fees and Search (Chapters 9 and 10): fee budget of both policies; manager search arithmetic.</t>
        </is>
      </c>
    </row>
    <row r="13">
      <c r="B13" s="2" t="inlineStr">
        <is>
          <t>Comparisons (Chapters 2 and 6): discount rate sensitivity, hedge ratio, endowment spending rule, insurer surplus.</t>
        </is>
      </c>
    </row>
    <row r="14">
      <c r="B14" s="2" t="inlineStr">
        <is>
          <t>Checks: the figures printed in the book beside the formulas that produce them. ALL CHECKS OK on the default inputs.</t>
        </is>
      </c>
    </row>
    <row r="15">
      <c r="B15" s="2" t="inlineStr">
        <is>
          <t>Everything in the case is fictional and illustrative; the model is annual and simplified (no asset smoothing, no contribution collars). Nothing here is investment, actuarial, legal, tax or accounting advice. No macro, no circular reference, no external link.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7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10" customHeight="1"/>
    <row r="2">
      <c r="B2" s="1" t="inlineStr">
        <is>
          <t>Inputs (blue cells)</t>
        </is>
      </c>
      <c r="C2" s="3" t="n"/>
      <c r="D2" s="3" t="n"/>
      <c r="E2" s="3" t="n"/>
      <c r="F2" s="3" t="n"/>
      <c r="G2" s="3" t="n"/>
      <c r="H2" s="3" t="n"/>
      <c r="I2" s="3" t="n"/>
      <c r="J2" s="3" t="n"/>
    </row>
    <row r="4">
      <c r="B4" s="4" t="inlineStr">
        <is>
          <t>Asset class</t>
        </is>
      </c>
      <c r="C4" s="4" t="inlineStr">
        <is>
          <t>Expected arithmetic return</t>
        </is>
      </c>
      <c r="D4" s="4" t="inlineStr">
        <is>
          <t>Volatility</t>
        </is>
      </c>
      <c r="E4" s="4" t="inlineStr">
        <is>
          <t>Old policy</t>
        </is>
      </c>
      <c r="F4" s="4" t="inlineStr">
        <is>
          <t>New policy</t>
        </is>
      </c>
      <c r="G4" s="4" t="inlineStr">
        <is>
          <t>Range low</t>
        </is>
      </c>
      <c r="H4" s="4" t="inlineStr">
        <is>
          <t>Range high</t>
        </is>
      </c>
      <c r="I4" s="4" t="inlineStr">
        <is>
          <t>Fee (bp)</t>
        </is>
      </c>
    </row>
    <row r="5">
      <c r="B5" s="2" t="inlineStr">
        <is>
          <t>Global public equity</t>
        </is>
      </c>
      <c r="C5" s="5" t="n">
        <v>0.08</v>
      </c>
      <c r="D5" s="5" t="n">
        <v>0.165</v>
      </c>
      <c r="E5" s="5" t="n">
        <v>0.52</v>
      </c>
      <c r="F5" s="5" t="n">
        <v>0.45</v>
      </c>
      <c r="G5" s="5" t="n">
        <v>0.4</v>
      </c>
      <c r="H5" s="5" t="n">
        <v>0.5</v>
      </c>
      <c r="I5" s="6" t="n">
        <v>14</v>
      </c>
    </row>
    <row r="6">
      <c r="B6" s="2" t="inlineStr">
        <is>
          <t>Core fixed income</t>
        </is>
      </c>
      <c r="C6" s="5" t="n">
        <v>0.047</v>
      </c>
      <c r="D6" s="5" t="n">
        <v>0.055</v>
      </c>
      <c r="E6" s="5" t="n">
        <v>0.25</v>
      </c>
      <c r="F6" s="5" t="n">
        <v>0.22</v>
      </c>
      <c r="G6" s="5" t="n">
        <v>0.18</v>
      </c>
      <c r="H6" s="5" t="n">
        <v>0.26</v>
      </c>
      <c r="I6" s="6" t="n">
        <v>10</v>
      </c>
    </row>
    <row r="7">
      <c r="B7" s="2" t="inlineStr">
        <is>
          <t>Private equity</t>
        </is>
      </c>
      <c r="C7" s="5" t="n">
        <v>0.102</v>
      </c>
      <c r="D7" s="5" t="n">
        <v>0.23</v>
      </c>
      <c r="E7" s="5" t="n">
        <v>0.1</v>
      </c>
      <c r="F7" s="5" t="n">
        <v>0.13</v>
      </c>
      <c r="G7" s="5" t="n">
        <v>0.09</v>
      </c>
      <c r="H7" s="5" t="n">
        <v>0.17</v>
      </c>
      <c r="I7" s="6" t="n">
        <v>155</v>
      </c>
    </row>
    <row r="8">
      <c r="B8" s="2" t="inlineStr">
        <is>
          <t>Private credit</t>
        </is>
      </c>
      <c r="C8" s="5" t="n">
        <v>0.083</v>
      </c>
      <c r="D8" s="5" t="n">
        <v>0.11</v>
      </c>
      <c r="E8" s="5" t="n">
        <v>0</v>
      </c>
      <c r="F8" s="5" t="n">
        <v>0.07000000000000001</v>
      </c>
      <c r="G8" s="5" t="n">
        <v>0.04</v>
      </c>
      <c r="H8" s="5" t="n">
        <v>0.1</v>
      </c>
      <c r="I8" s="6" t="n">
        <v>110</v>
      </c>
    </row>
    <row r="9">
      <c r="B9" s="2" t="inlineStr">
        <is>
          <t>Real estate</t>
        </is>
      </c>
      <c r="C9" s="5" t="n">
        <v>0.06900000000000001</v>
      </c>
      <c r="D9" s="5" t="n">
        <v>0.14</v>
      </c>
      <c r="E9" s="5" t="n">
        <v>0.1</v>
      </c>
      <c r="F9" s="5" t="n">
        <v>0.08</v>
      </c>
      <c r="G9" s="5" t="n">
        <v>0.05</v>
      </c>
      <c r="H9" s="5" t="n">
        <v>0.11</v>
      </c>
      <c r="I9" s="6" t="n">
        <v>85</v>
      </c>
    </row>
    <row r="10">
      <c r="B10" s="2" t="inlineStr">
        <is>
          <t>Infrastructure</t>
        </is>
      </c>
      <c r="C10" s="5" t="n">
        <v>0.074</v>
      </c>
      <c r="D10" s="5" t="n">
        <v>0.125</v>
      </c>
      <c r="E10" s="5" t="n">
        <v>0</v>
      </c>
      <c r="F10" s="5" t="n">
        <v>0.04</v>
      </c>
      <c r="G10" s="5" t="n">
        <v>0.02</v>
      </c>
      <c r="H10" s="5" t="n">
        <v>0.06</v>
      </c>
      <c r="I10" s="6" t="n">
        <v>105</v>
      </c>
    </row>
    <row r="11">
      <c r="B11" s="2" t="inlineStr">
        <is>
          <t>Cash</t>
        </is>
      </c>
      <c r="C11" s="5" t="n">
        <v>0.035</v>
      </c>
      <c r="D11" s="5" t="n">
        <v>0.01</v>
      </c>
      <c r="E11" s="5" t="n">
        <v>0.03</v>
      </c>
      <c r="F11" s="5" t="n">
        <v>0.01</v>
      </c>
      <c r="G11" s="5" t="n">
        <v>0</v>
      </c>
      <c r="H11" s="5" t="n">
        <v>0.03</v>
      </c>
      <c r="I11" s="6" t="n">
        <v>2</v>
      </c>
    </row>
    <row r="12">
      <c r="B12" s="7" t="inlineStr">
        <is>
          <t>Total weights</t>
        </is>
      </c>
      <c r="E12" s="8">
        <f>SUM(E5:E11)</f>
        <v/>
      </c>
      <c r="F12" s="8">
        <f>SUM(F5:F11)</f>
        <v/>
      </c>
    </row>
    <row r="14">
      <c r="B14" s="7" t="inlineStr">
        <is>
          <t>Correlations</t>
        </is>
      </c>
    </row>
    <row r="15">
      <c r="B15" s="4" t="inlineStr"/>
      <c r="C15" s="4" t="inlineStr">
        <is>
          <t>EQ</t>
        </is>
      </c>
      <c r="D15" s="4" t="inlineStr">
        <is>
          <t>FI</t>
        </is>
      </c>
      <c r="E15" s="4" t="inlineStr">
        <is>
          <t>PE</t>
        </is>
      </c>
      <c r="F15" s="4" t="inlineStr">
        <is>
          <t>PC</t>
        </is>
      </c>
      <c r="G15" s="4" t="inlineStr">
        <is>
          <t>RE</t>
        </is>
      </c>
      <c r="H15" s="4" t="inlineStr">
        <is>
          <t>INF</t>
        </is>
      </c>
      <c r="I15" s="4" t="inlineStr">
        <is>
          <t>CASH</t>
        </is>
      </c>
    </row>
    <row r="16">
      <c r="B16" s="7" t="inlineStr">
        <is>
          <t>EQ</t>
        </is>
      </c>
      <c r="C16" s="9" t="n">
        <v>1</v>
      </c>
      <c r="D16" s="9" t="n">
        <v>0.1</v>
      </c>
      <c r="E16" s="9" t="n">
        <v>0.75</v>
      </c>
      <c r="F16" s="9" t="n">
        <v>0.55</v>
      </c>
      <c r="G16" s="9" t="n">
        <v>0.5</v>
      </c>
      <c r="H16" s="9" t="n">
        <v>0.5</v>
      </c>
      <c r="I16" s="9" t="n">
        <v>0</v>
      </c>
    </row>
    <row r="17">
      <c r="B17" s="7" t="inlineStr">
        <is>
          <t>FI</t>
        </is>
      </c>
      <c r="C17" s="9" t="n">
        <v>0.1</v>
      </c>
      <c r="D17" s="9" t="n">
        <v>1</v>
      </c>
      <c r="E17" s="9" t="n">
        <v>0</v>
      </c>
      <c r="F17" s="9" t="n">
        <v>0.2</v>
      </c>
      <c r="G17" s="9" t="n">
        <v>0.15</v>
      </c>
      <c r="H17" s="9" t="n">
        <v>0.2</v>
      </c>
      <c r="I17" s="9" t="n">
        <v>0.2</v>
      </c>
    </row>
    <row r="18">
      <c r="B18" s="7" t="inlineStr">
        <is>
          <t>PE</t>
        </is>
      </c>
      <c r="C18" s="9" t="n">
        <v>0.75</v>
      </c>
      <c r="D18" s="9" t="n">
        <v>0</v>
      </c>
      <c r="E18" s="9" t="n">
        <v>1</v>
      </c>
      <c r="F18" s="9" t="n">
        <v>0.55</v>
      </c>
      <c r="G18" s="9" t="n">
        <v>0.5</v>
      </c>
      <c r="H18" s="9" t="n">
        <v>0.45</v>
      </c>
      <c r="I18" s="9" t="n">
        <v>0</v>
      </c>
    </row>
    <row r="19">
      <c r="B19" s="7" t="inlineStr">
        <is>
          <t>PC</t>
        </is>
      </c>
      <c r="C19" s="9" t="n">
        <v>0.55</v>
      </c>
      <c r="D19" s="9" t="n">
        <v>0.2</v>
      </c>
      <c r="E19" s="9" t="n">
        <v>0.55</v>
      </c>
      <c r="F19" s="9" t="n">
        <v>1</v>
      </c>
      <c r="G19" s="9" t="n">
        <v>0.45</v>
      </c>
      <c r="H19" s="9" t="n">
        <v>0.45</v>
      </c>
      <c r="I19" s="9" t="n">
        <v>0.05</v>
      </c>
    </row>
    <row r="20">
      <c r="B20" s="7" t="inlineStr">
        <is>
          <t>RE</t>
        </is>
      </c>
      <c r="C20" s="9" t="n">
        <v>0.5</v>
      </c>
      <c r="D20" s="9" t="n">
        <v>0.15</v>
      </c>
      <c r="E20" s="9" t="n">
        <v>0.5</v>
      </c>
      <c r="F20" s="9" t="n">
        <v>0.45</v>
      </c>
      <c r="G20" s="9" t="n">
        <v>1</v>
      </c>
      <c r="H20" s="9" t="n">
        <v>0.6</v>
      </c>
      <c r="I20" s="9" t="n">
        <v>0</v>
      </c>
    </row>
    <row r="21">
      <c r="B21" s="7" t="inlineStr">
        <is>
          <t>INF</t>
        </is>
      </c>
      <c r="C21" s="9" t="n">
        <v>0.5</v>
      </c>
      <c r="D21" s="9" t="n">
        <v>0.2</v>
      </c>
      <c r="E21" s="9" t="n">
        <v>0.45</v>
      </c>
      <c r="F21" s="9" t="n">
        <v>0.45</v>
      </c>
      <c r="G21" s="9" t="n">
        <v>0.6</v>
      </c>
      <c r="H21" s="9" t="n">
        <v>1</v>
      </c>
      <c r="I21" s="9" t="n">
        <v>0</v>
      </c>
    </row>
    <row r="22">
      <c r="B22" s="7" t="inlineStr">
        <is>
          <t>CASH</t>
        </is>
      </c>
      <c r="C22" s="9" t="n">
        <v>0</v>
      </c>
      <c r="D22" s="9" t="n">
        <v>0.2</v>
      </c>
      <c r="E22" s="9" t="n">
        <v>0</v>
      </c>
      <c r="F22" s="9" t="n">
        <v>0.05</v>
      </c>
      <c r="G22" s="9" t="n">
        <v>0</v>
      </c>
      <c r="H22" s="9" t="n">
        <v>0</v>
      </c>
      <c r="I22" s="9" t="n">
        <v>1</v>
      </c>
    </row>
    <row r="24">
      <c r="B24" s="4" t="inlineStr">
        <is>
          <t>Plan and case input</t>
        </is>
      </c>
      <c r="C24" s="4" t="inlineStr">
        <is>
          <t>Value</t>
        </is>
      </c>
    </row>
    <row r="25">
      <c r="B25" s="2" t="inlineStr">
        <is>
          <t>Assets 30 June 2025 ($m)</t>
        </is>
      </c>
      <c r="C25" s="6" t="n">
        <v>24000</v>
      </c>
    </row>
    <row r="26">
      <c r="B26" s="2" t="inlineStr">
        <is>
          <t>Actuarial accrued liability 30 June 2025 ($m)</t>
        </is>
      </c>
      <c r="C26" s="6" t="n">
        <v>32000</v>
      </c>
    </row>
    <row r="27">
      <c r="B27" s="2" t="inlineStr">
        <is>
          <t>Assumed return and discount rate</t>
        </is>
      </c>
      <c r="C27" s="10" t="n">
        <v>0.07000000000000001</v>
      </c>
    </row>
    <row r="28">
      <c r="B28" s="2" t="inlineStr">
        <is>
          <t>Alternative discount rate considered</t>
        </is>
      </c>
      <c r="C28" s="10" t="n">
        <v>0.0675</v>
      </c>
    </row>
    <row r="29">
      <c r="B29" s="2" t="inlineStr">
        <is>
          <t>Liability duration (years)</t>
        </is>
      </c>
      <c r="C29" s="11" t="n">
        <v>11</v>
      </c>
    </row>
    <row r="30">
      <c r="B30" s="2" t="inlineStr">
        <is>
          <t>Normal cost FY2026 ($m)</t>
        </is>
      </c>
      <c r="C30" s="6" t="n">
        <v>620</v>
      </c>
    </row>
    <row r="31">
      <c r="B31" s="2" t="inlineStr">
        <is>
          <t>Normal cost growth a year</t>
        </is>
      </c>
      <c r="C31" s="5" t="n">
        <v>0.03</v>
      </c>
    </row>
    <row r="32">
      <c r="B32" s="2" t="inlineStr">
        <is>
          <t>Benefits paid FY2026 ($m)</t>
        </is>
      </c>
      <c r="C32" s="6" t="n">
        <v>1700</v>
      </c>
    </row>
    <row r="33">
      <c r="B33" s="2" t="inlineStr">
        <is>
          <t>Benefit growth a year</t>
        </is>
      </c>
      <c r="C33" s="5" t="n">
        <v>0.04</v>
      </c>
    </row>
    <row r="34">
      <c r="B34" s="2" t="inlineStr">
        <is>
          <t>Amortization period (years, level dollar)</t>
        </is>
      </c>
      <c r="C34" s="6" t="n">
        <v>20</v>
      </c>
    </row>
    <row r="35">
      <c r="B35" s="2" t="inlineStr">
        <is>
          <t>Duration of core fixed income (years)</t>
        </is>
      </c>
      <c r="C35" s="11" t="n">
        <v>6</v>
      </c>
    </row>
    <row r="36">
      <c r="B36" s="2" t="inlineStr">
        <is>
          <t>Rebalancing example: fall in public equity in a quarter</t>
        </is>
      </c>
      <c r="C36" s="5" t="n">
        <v>0.15</v>
      </c>
    </row>
    <row r="37">
      <c r="B37" s="2" t="inlineStr">
        <is>
          <t>Private markets unfunded commitments 30 June 2026 ($m)</t>
        </is>
      </c>
      <c r="C37" s="6" t="n">
        <v>4200</v>
      </c>
    </row>
    <row r="38">
      <c r="B38" s="2" t="inlineStr">
        <is>
          <t>Stress: share of unfunded called over two years</t>
        </is>
      </c>
      <c r="C38" s="5" t="n">
        <v>0.35</v>
      </c>
    </row>
    <row r="39">
      <c r="B39" s="2" t="inlineStr">
        <is>
          <t>Stress: public equity shock</t>
        </is>
      </c>
      <c r="C39" s="5" t="n">
        <v>-0.3</v>
      </c>
    </row>
    <row r="40">
      <c r="B40" s="2" t="inlineStr">
        <is>
          <t>Search: mandate size ($m)</t>
        </is>
      </c>
      <c r="C40" s="6" t="n">
        <v>600</v>
      </c>
    </row>
    <row r="41">
      <c r="B41" s="2" t="inlineStr">
        <is>
          <t>Search: fee</t>
        </is>
      </c>
      <c r="C41" s="10" t="n">
        <v>0.006</v>
      </c>
    </row>
    <row r="42">
      <c r="B42" s="2" t="inlineStr">
        <is>
          <t>Search: expected gross excess return</t>
        </is>
      </c>
      <c r="C42" s="10" t="n">
        <v>0.02</v>
      </c>
    </row>
    <row r="43">
      <c r="B43" s="2" t="inlineStr">
        <is>
          <t>Search: tracking error</t>
        </is>
      </c>
      <c r="C43" s="10" t="n">
        <v>0.04</v>
      </c>
    </row>
    <row r="44">
      <c r="B44" s="2" t="inlineStr">
        <is>
          <t>Index fund fee for comparison</t>
        </is>
      </c>
      <c r="C44" s="10" t="n">
        <v>0.0004</v>
      </c>
    </row>
    <row r="45">
      <c r="B45" s="2" t="inlineStr">
        <is>
          <t>Endowment spending rate</t>
        </is>
      </c>
      <c r="C45" s="5" t="n">
        <v>0.05</v>
      </c>
    </row>
    <row r="46">
      <c r="B46" s="2" t="inlineStr">
        <is>
          <t>Endowment prior-year spending ($m)</t>
        </is>
      </c>
      <c r="C46" s="6" t="n">
        <v>116</v>
      </c>
    </row>
    <row r="47">
      <c r="B47" s="2" t="inlineStr">
        <is>
          <t>Endowment inflation for the hybrid rule</t>
        </is>
      </c>
      <c r="C47" s="5" t="n">
        <v>0.03</v>
      </c>
    </row>
    <row r="48">
      <c r="B48" s="2" t="inlineStr">
        <is>
          <t>Hybrid rule: weight on last year's spending</t>
        </is>
      </c>
      <c r="C48" s="5" t="n">
        <v>0.7</v>
      </c>
    </row>
    <row r="49">
      <c r="B49" s="2" t="inlineStr">
        <is>
          <t>Endowment tuition-paying students</t>
        </is>
      </c>
      <c r="C49" s="6" t="n">
        <v>6400</v>
      </c>
    </row>
    <row r="50">
      <c r="B50" s="2" t="inlineStr">
        <is>
          <t>Insurer assets ($m)</t>
        </is>
      </c>
      <c r="C50" s="6" t="n">
        <v>18000</v>
      </c>
    </row>
    <row r="51">
      <c r="B51" s="2" t="inlineStr">
        <is>
          <t>Insurer liabilities ($m)</t>
        </is>
      </c>
      <c r="C51" s="6" t="n">
        <v>16500</v>
      </c>
    </row>
    <row r="52">
      <c r="B52" s="2" t="inlineStr">
        <is>
          <t>Insurer asset duration</t>
        </is>
      </c>
      <c r="C52" s="11" t="n">
        <v>7.2</v>
      </c>
    </row>
    <row r="53">
      <c r="B53" s="2" t="inlineStr">
        <is>
          <t>Insurer liability duration</t>
        </is>
      </c>
      <c r="C53" s="11" t="n">
        <v>9</v>
      </c>
    </row>
    <row r="55">
      <c r="B55" s="7" t="inlineStr">
        <is>
          <t>Endowment market value, last twelve quarter-ends ($m)</t>
        </is>
      </c>
    </row>
    <row r="56">
      <c r="B56" s="2" t="inlineStr">
        <is>
          <t>Quarter 1</t>
        </is>
      </c>
      <c r="C56" s="6" t="n">
        <v>2310</v>
      </c>
    </row>
    <row r="57">
      <c r="B57" s="2" t="inlineStr">
        <is>
          <t>Quarter 2</t>
        </is>
      </c>
      <c r="C57" s="6" t="n">
        <v>2280</v>
      </c>
    </row>
    <row r="58">
      <c r="B58" s="2" t="inlineStr">
        <is>
          <t>Quarter 3</t>
        </is>
      </c>
      <c r="C58" s="6" t="n">
        <v>2350</v>
      </c>
    </row>
    <row r="59">
      <c r="B59" s="2" t="inlineStr">
        <is>
          <t>Quarter 4</t>
        </is>
      </c>
      <c r="C59" s="6" t="n">
        <v>2390</v>
      </c>
    </row>
    <row r="60">
      <c r="B60" s="2" t="inlineStr">
        <is>
          <t>Quarter 5</t>
        </is>
      </c>
      <c r="C60" s="6" t="n">
        <v>2420</v>
      </c>
    </row>
    <row r="61">
      <c r="B61" s="2" t="inlineStr">
        <is>
          <t>Quarter 6</t>
        </is>
      </c>
      <c r="C61" s="6" t="n">
        <v>2380</v>
      </c>
    </row>
    <row r="62">
      <c r="B62" s="2" t="inlineStr">
        <is>
          <t>Quarter 7</t>
        </is>
      </c>
      <c r="C62" s="6" t="n">
        <v>2450</v>
      </c>
    </row>
    <row r="63">
      <c r="B63" s="2" t="inlineStr">
        <is>
          <t>Quarter 8</t>
        </is>
      </c>
      <c r="C63" s="6" t="n">
        <v>2500</v>
      </c>
    </row>
    <row r="64">
      <c r="B64" s="2" t="inlineStr">
        <is>
          <t>Quarter 9</t>
        </is>
      </c>
      <c r="C64" s="6" t="n">
        <v>2470</v>
      </c>
    </row>
    <row r="65">
      <c r="B65" s="2" t="inlineStr">
        <is>
          <t>Quarter 10</t>
        </is>
      </c>
      <c r="C65" s="6" t="n">
        <v>2520</v>
      </c>
    </row>
    <row r="66">
      <c r="B66" s="2" t="inlineStr">
        <is>
          <t>Quarter 11</t>
        </is>
      </c>
      <c r="C66" s="6" t="n">
        <v>2560</v>
      </c>
    </row>
    <row r="67">
      <c r="B67" s="2" t="inlineStr">
        <is>
          <t>Quarter 12 (30 June 2026)</t>
        </is>
      </c>
      <c r="C67" s="6" t="n">
        <v>2600</v>
      </c>
    </row>
    <row r="69">
      <c r="B69" s="7" t="inlineStr">
        <is>
          <t>FY2026 performance by asset class</t>
        </is>
      </c>
    </row>
    <row r="70">
      <c r="B70" s="4" t="inlineStr">
        <is>
          <t>Asset class</t>
        </is>
      </c>
      <c r="C70" s="4" t="inlineStr">
        <is>
          <t>Actual average weight</t>
        </is>
      </c>
      <c r="D70" s="4" t="inlineStr">
        <is>
          <t>Return</t>
        </is>
      </c>
      <c r="E70" s="4" t="inlineStr">
        <is>
          <t>Benchmark return</t>
        </is>
      </c>
    </row>
    <row r="71">
      <c r="B71" s="2" t="inlineStr">
        <is>
          <t>Global public equity</t>
        </is>
      </c>
      <c r="C71" s="5" t="n">
        <v>0.535</v>
      </c>
      <c r="D71" s="5" t="n">
        <v>0.152</v>
      </c>
      <c r="E71" s="5" t="n">
        <v>0.161</v>
      </c>
    </row>
    <row r="72">
      <c r="B72" s="2" t="inlineStr">
        <is>
          <t>Core fixed income</t>
        </is>
      </c>
      <c r="C72" s="5" t="n">
        <v>0.235</v>
      </c>
      <c r="D72" s="5" t="n">
        <v>0.052</v>
      </c>
      <c r="E72" s="5" t="n">
        <v>0.049</v>
      </c>
    </row>
    <row r="73">
      <c r="B73" s="2" t="inlineStr">
        <is>
          <t>Private equity</t>
        </is>
      </c>
      <c r="C73" s="5" t="n">
        <v>0.105</v>
      </c>
      <c r="D73" s="5" t="n">
        <v>0.094</v>
      </c>
      <c r="E73" s="5" t="n">
        <v>0.118</v>
      </c>
    </row>
    <row r="74">
      <c r="B74" s="2" t="inlineStr">
        <is>
          <t>Private credit</t>
        </is>
      </c>
      <c r="C74" s="5" t="n">
        <v>0</v>
      </c>
      <c r="D74" s="5" t="n">
        <v>0</v>
      </c>
      <c r="E74" s="5" t="n">
        <v>0</v>
      </c>
    </row>
    <row r="75">
      <c r="B75" s="2" t="inlineStr">
        <is>
          <t>Real estate</t>
        </is>
      </c>
      <c r="C75" s="5" t="n">
        <v>0.095</v>
      </c>
      <c r="D75" s="5" t="n">
        <v>0.021</v>
      </c>
      <c r="E75" s="5" t="n">
        <v>0.034</v>
      </c>
    </row>
    <row r="76">
      <c r="B76" s="2" t="inlineStr">
        <is>
          <t>Infrastructure</t>
        </is>
      </c>
      <c r="C76" s="5" t="n">
        <v>0</v>
      </c>
      <c r="D76" s="5" t="n">
        <v>0</v>
      </c>
      <c r="E76" s="5" t="n">
        <v>0</v>
      </c>
    </row>
    <row r="77">
      <c r="B77" s="2" t="inlineStr">
        <is>
          <t>Cash</t>
        </is>
      </c>
      <c r="C77" s="5" t="n">
        <v>0.03</v>
      </c>
      <c r="D77" s="5" t="n">
        <v>0.043</v>
      </c>
      <c r="E77" s="5" t="n">
        <v>0.043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10" customHeight="1"/>
    <row r="2">
      <c r="B2" s="1" t="inlineStr">
        <is>
          <t>Expected return and risk of the policy portfolios</t>
        </is>
      </c>
      <c r="C2" s="3" t="n"/>
      <c r="D2" s="3" t="n"/>
      <c r="E2" s="3" t="n"/>
      <c r="F2" s="3" t="n"/>
      <c r="G2" s="3" t="n"/>
      <c r="H2" s="3" t="n"/>
      <c r="I2" s="3" t="n"/>
    </row>
    <row r="4">
      <c r="B4" s="7" t="inlineStr">
        <is>
          <t>Covariance matrix (volatility i x volatility j x correlation)</t>
        </is>
      </c>
    </row>
    <row r="5">
      <c r="B5" s="4" t="inlineStr"/>
      <c r="C5" s="4" t="inlineStr">
        <is>
          <t>EQ</t>
        </is>
      </c>
      <c r="D5" s="4" t="inlineStr">
        <is>
          <t>FI</t>
        </is>
      </c>
      <c r="E5" s="4" t="inlineStr">
        <is>
          <t>PE</t>
        </is>
      </c>
      <c r="F5" s="4" t="inlineStr">
        <is>
          <t>PC</t>
        </is>
      </c>
      <c r="G5" s="4" t="inlineStr">
        <is>
          <t>RE</t>
        </is>
      </c>
      <c r="H5" s="4" t="inlineStr">
        <is>
          <t>INF</t>
        </is>
      </c>
      <c r="I5" s="4" t="inlineStr">
        <is>
          <t>CASH</t>
        </is>
      </c>
    </row>
    <row r="6">
      <c r="B6" s="7" t="inlineStr">
        <is>
          <t>EQ</t>
        </is>
      </c>
      <c r="C6" s="12">
        <f>Inputs!$D$5*Inputs!$D$5*Inputs!$C$16</f>
        <v/>
      </c>
      <c r="D6" s="12">
        <f>Inputs!$D$5*Inputs!$D$6*Inputs!$D$16</f>
        <v/>
      </c>
      <c r="E6" s="12">
        <f>Inputs!$D$5*Inputs!$D$7*Inputs!$E$16</f>
        <v/>
      </c>
      <c r="F6" s="12">
        <f>Inputs!$D$5*Inputs!$D$8*Inputs!$F$16</f>
        <v/>
      </c>
      <c r="G6" s="12">
        <f>Inputs!$D$5*Inputs!$D$9*Inputs!$G$16</f>
        <v/>
      </c>
      <c r="H6" s="12">
        <f>Inputs!$D$5*Inputs!$D$10*Inputs!$H$16</f>
        <v/>
      </c>
      <c r="I6" s="12">
        <f>Inputs!$D$5*Inputs!$D$11*Inputs!$I$16</f>
        <v/>
      </c>
    </row>
    <row r="7">
      <c r="B7" s="7" t="inlineStr">
        <is>
          <t>FI</t>
        </is>
      </c>
      <c r="C7" s="12">
        <f>Inputs!$D$6*Inputs!$D$5*Inputs!$C$17</f>
        <v/>
      </c>
      <c r="D7" s="12">
        <f>Inputs!$D$6*Inputs!$D$6*Inputs!$D$17</f>
        <v/>
      </c>
      <c r="E7" s="12">
        <f>Inputs!$D$6*Inputs!$D$7*Inputs!$E$17</f>
        <v/>
      </c>
      <c r="F7" s="12">
        <f>Inputs!$D$6*Inputs!$D$8*Inputs!$F$17</f>
        <v/>
      </c>
      <c r="G7" s="12">
        <f>Inputs!$D$6*Inputs!$D$9*Inputs!$G$17</f>
        <v/>
      </c>
      <c r="H7" s="12">
        <f>Inputs!$D$6*Inputs!$D$10*Inputs!$H$17</f>
        <v/>
      </c>
      <c r="I7" s="12">
        <f>Inputs!$D$6*Inputs!$D$11*Inputs!$I$17</f>
        <v/>
      </c>
    </row>
    <row r="8">
      <c r="B8" s="7" t="inlineStr">
        <is>
          <t>PE</t>
        </is>
      </c>
      <c r="C8" s="12">
        <f>Inputs!$D$7*Inputs!$D$5*Inputs!$C$18</f>
        <v/>
      </c>
      <c r="D8" s="12">
        <f>Inputs!$D$7*Inputs!$D$6*Inputs!$D$18</f>
        <v/>
      </c>
      <c r="E8" s="12">
        <f>Inputs!$D$7*Inputs!$D$7*Inputs!$E$18</f>
        <v/>
      </c>
      <c r="F8" s="12">
        <f>Inputs!$D$7*Inputs!$D$8*Inputs!$F$18</f>
        <v/>
      </c>
      <c r="G8" s="12">
        <f>Inputs!$D$7*Inputs!$D$9*Inputs!$G$18</f>
        <v/>
      </c>
      <c r="H8" s="12">
        <f>Inputs!$D$7*Inputs!$D$10*Inputs!$H$18</f>
        <v/>
      </c>
      <c r="I8" s="12">
        <f>Inputs!$D$7*Inputs!$D$11*Inputs!$I$18</f>
        <v/>
      </c>
    </row>
    <row r="9">
      <c r="B9" s="7" t="inlineStr">
        <is>
          <t>PC</t>
        </is>
      </c>
      <c r="C9" s="12">
        <f>Inputs!$D$8*Inputs!$D$5*Inputs!$C$19</f>
        <v/>
      </c>
      <c r="D9" s="12">
        <f>Inputs!$D$8*Inputs!$D$6*Inputs!$D$19</f>
        <v/>
      </c>
      <c r="E9" s="12">
        <f>Inputs!$D$8*Inputs!$D$7*Inputs!$E$19</f>
        <v/>
      </c>
      <c r="F9" s="12">
        <f>Inputs!$D$8*Inputs!$D$8*Inputs!$F$19</f>
        <v/>
      </c>
      <c r="G9" s="12">
        <f>Inputs!$D$8*Inputs!$D$9*Inputs!$G$19</f>
        <v/>
      </c>
      <c r="H9" s="12">
        <f>Inputs!$D$8*Inputs!$D$10*Inputs!$H$19</f>
        <v/>
      </c>
      <c r="I9" s="12">
        <f>Inputs!$D$8*Inputs!$D$11*Inputs!$I$19</f>
        <v/>
      </c>
    </row>
    <row r="10">
      <c r="B10" s="7" t="inlineStr">
        <is>
          <t>RE</t>
        </is>
      </c>
      <c r="C10" s="12">
        <f>Inputs!$D$9*Inputs!$D$5*Inputs!$C$20</f>
        <v/>
      </c>
      <c r="D10" s="12">
        <f>Inputs!$D$9*Inputs!$D$6*Inputs!$D$20</f>
        <v/>
      </c>
      <c r="E10" s="12">
        <f>Inputs!$D$9*Inputs!$D$7*Inputs!$E$20</f>
        <v/>
      </c>
      <c r="F10" s="12">
        <f>Inputs!$D$9*Inputs!$D$8*Inputs!$F$20</f>
        <v/>
      </c>
      <c r="G10" s="12">
        <f>Inputs!$D$9*Inputs!$D$9*Inputs!$G$20</f>
        <v/>
      </c>
      <c r="H10" s="12">
        <f>Inputs!$D$9*Inputs!$D$10*Inputs!$H$20</f>
        <v/>
      </c>
      <c r="I10" s="12">
        <f>Inputs!$D$9*Inputs!$D$11*Inputs!$I$20</f>
        <v/>
      </c>
    </row>
    <row r="11">
      <c r="B11" s="7" t="inlineStr">
        <is>
          <t>INF</t>
        </is>
      </c>
      <c r="C11" s="12">
        <f>Inputs!$D$10*Inputs!$D$5*Inputs!$C$21</f>
        <v/>
      </c>
      <c r="D11" s="12">
        <f>Inputs!$D$10*Inputs!$D$6*Inputs!$D$21</f>
        <v/>
      </c>
      <c r="E11" s="12">
        <f>Inputs!$D$10*Inputs!$D$7*Inputs!$E$21</f>
        <v/>
      </c>
      <c r="F11" s="12">
        <f>Inputs!$D$10*Inputs!$D$8*Inputs!$F$21</f>
        <v/>
      </c>
      <c r="G11" s="12">
        <f>Inputs!$D$10*Inputs!$D$9*Inputs!$G$21</f>
        <v/>
      </c>
      <c r="H11" s="12">
        <f>Inputs!$D$10*Inputs!$D$10*Inputs!$H$21</f>
        <v/>
      </c>
      <c r="I11" s="12">
        <f>Inputs!$D$10*Inputs!$D$11*Inputs!$I$21</f>
        <v/>
      </c>
    </row>
    <row r="12">
      <c r="B12" s="7" t="inlineStr">
        <is>
          <t>CASH</t>
        </is>
      </c>
      <c r="C12" s="12">
        <f>Inputs!$D$11*Inputs!$D$5*Inputs!$C$22</f>
        <v/>
      </c>
      <c r="D12" s="12">
        <f>Inputs!$D$11*Inputs!$D$6*Inputs!$D$22</f>
        <v/>
      </c>
      <c r="E12" s="12">
        <f>Inputs!$D$11*Inputs!$D$7*Inputs!$E$22</f>
        <v/>
      </c>
      <c r="F12" s="12">
        <f>Inputs!$D$11*Inputs!$D$8*Inputs!$F$22</f>
        <v/>
      </c>
      <c r="G12" s="12">
        <f>Inputs!$D$11*Inputs!$D$9*Inputs!$G$22</f>
        <v/>
      </c>
      <c r="H12" s="12">
        <f>Inputs!$D$11*Inputs!$D$10*Inputs!$H$22</f>
        <v/>
      </c>
      <c r="I12" s="12">
        <f>Inputs!$D$11*Inputs!$D$11*Inputs!$I$22</f>
        <v/>
      </c>
    </row>
    <row r="14">
      <c r="B14" s="4" t="inlineStr">
        <is>
          <t>Weights as a row</t>
        </is>
      </c>
      <c r="C14" s="4" t="inlineStr">
        <is>
          <t>EQ</t>
        </is>
      </c>
      <c r="D14" s="4" t="inlineStr">
        <is>
          <t>FI</t>
        </is>
      </c>
      <c r="E14" s="4" t="inlineStr">
        <is>
          <t>PE</t>
        </is>
      </c>
      <c r="F14" s="4" t="inlineStr">
        <is>
          <t>PC</t>
        </is>
      </c>
      <c r="G14" s="4" t="inlineStr">
        <is>
          <t>RE</t>
        </is>
      </c>
      <c r="H14" s="4" t="inlineStr">
        <is>
          <t>INF</t>
        </is>
      </c>
      <c r="I14" s="4" t="inlineStr">
        <is>
          <t>CASH</t>
        </is>
      </c>
    </row>
    <row r="15">
      <c r="B15" s="2" t="inlineStr">
        <is>
          <t>Old policy</t>
        </is>
      </c>
      <c r="C15" s="13">
        <f>Inputs!$E$5</f>
        <v/>
      </c>
      <c r="D15" s="13">
        <f>Inputs!$E$6</f>
        <v/>
      </c>
      <c r="E15" s="13">
        <f>Inputs!$E$7</f>
        <v/>
      </c>
      <c r="F15" s="13">
        <f>Inputs!$E$8</f>
        <v/>
      </c>
      <c r="G15" s="13">
        <f>Inputs!$E$9</f>
        <v/>
      </c>
      <c r="H15" s="13">
        <f>Inputs!$E$10</f>
        <v/>
      </c>
      <c r="I15" s="13">
        <f>Inputs!$E$11</f>
        <v/>
      </c>
    </row>
    <row r="16">
      <c r="B16" s="2" t="inlineStr">
        <is>
          <t>New policy</t>
        </is>
      </c>
      <c r="C16" s="13">
        <f>Inputs!$F$5</f>
        <v/>
      </c>
      <c r="D16" s="13">
        <f>Inputs!$F$6</f>
        <v/>
      </c>
      <c r="E16" s="13">
        <f>Inputs!$F$7</f>
        <v/>
      </c>
      <c r="F16" s="13">
        <f>Inputs!$F$8</f>
        <v/>
      </c>
      <c r="G16" s="13">
        <f>Inputs!$F$9</f>
        <v/>
      </c>
      <c r="H16" s="13">
        <f>Inputs!$F$10</f>
        <v/>
      </c>
      <c r="I16" s="13">
        <f>Inputs!$F$11</f>
        <v/>
      </c>
    </row>
    <row r="18">
      <c r="B18" s="4" t="inlineStr">
        <is>
          <t>Contribution to variance</t>
        </is>
      </c>
      <c r="C18" s="4" t="inlineStr">
        <is>
          <t>Old policy</t>
        </is>
      </c>
      <c r="D18" s="4" t="inlineStr">
        <is>
          <t>New policy</t>
        </is>
      </c>
    </row>
    <row r="19">
      <c r="B19" s="2" t="inlineStr">
        <is>
          <t>Global public equity</t>
        </is>
      </c>
      <c r="C19" s="12">
        <f>C15*SUMPRODUCT($C$6:$I$6,$C$15:$I$15)</f>
        <v/>
      </c>
      <c r="D19" s="12">
        <f>C16*SUMPRODUCT($C$6:$I$6,$C$16:$I$16)</f>
        <v/>
      </c>
    </row>
    <row r="20">
      <c r="B20" s="2" t="inlineStr">
        <is>
          <t>Core fixed income</t>
        </is>
      </c>
      <c r="C20" s="12">
        <f>D15*SUMPRODUCT($C$7:$I$7,$C$15:$I$15)</f>
        <v/>
      </c>
      <c r="D20" s="12">
        <f>D16*SUMPRODUCT($C$7:$I$7,$C$16:$I$16)</f>
        <v/>
      </c>
    </row>
    <row r="21">
      <c r="B21" s="2" t="inlineStr">
        <is>
          <t>Private equity</t>
        </is>
      </c>
      <c r="C21" s="12">
        <f>E15*SUMPRODUCT($C$8:$I$8,$C$15:$I$15)</f>
        <v/>
      </c>
      <c r="D21" s="12">
        <f>E16*SUMPRODUCT($C$8:$I$8,$C$16:$I$16)</f>
        <v/>
      </c>
    </row>
    <row r="22">
      <c r="B22" s="2" t="inlineStr">
        <is>
          <t>Private credit</t>
        </is>
      </c>
      <c r="C22" s="12">
        <f>F15*SUMPRODUCT($C$9:$I$9,$C$15:$I$15)</f>
        <v/>
      </c>
      <c r="D22" s="12">
        <f>F16*SUMPRODUCT($C$9:$I$9,$C$16:$I$16)</f>
        <v/>
      </c>
    </row>
    <row r="23">
      <c r="B23" s="2" t="inlineStr">
        <is>
          <t>Real estate</t>
        </is>
      </c>
      <c r="C23" s="12">
        <f>G15*SUMPRODUCT($C$10:$I$10,$C$15:$I$15)</f>
        <v/>
      </c>
      <c r="D23" s="12">
        <f>G16*SUMPRODUCT($C$10:$I$10,$C$16:$I$16)</f>
        <v/>
      </c>
    </row>
    <row r="24">
      <c r="B24" s="2" t="inlineStr">
        <is>
          <t>Infrastructure</t>
        </is>
      </c>
      <c r="C24" s="12">
        <f>H15*SUMPRODUCT($C$11:$I$11,$C$15:$I$15)</f>
        <v/>
      </c>
      <c r="D24" s="12">
        <f>H16*SUMPRODUCT($C$11:$I$11,$C$16:$I$16)</f>
        <v/>
      </c>
    </row>
    <row r="25">
      <c r="B25" s="2" t="inlineStr">
        <is>
          <t>Cash</t>
        </is>
      </c>
      <c r="C25" s="12">
        <f>I15*SUMPRODUCT($C$12:$I$12,$C$15:$I$15)</f>
        <v/>
      </c>
      <c r="D25" s="12">
        <f>I16*SUMPRODUCT($C$12:$I$12,$C$16:$I$16)</f>
        <v/>
      </c>
    </row>
    <row r="27">
      <c r="B27" s="4" t="inlineStr">
        <is>
          <t>Result</t>
        </is>
      </c>
      <c r="C27" s="4" t="inlineStr">
        <is>
          <t>Old policy</t>
        </is>
      </c>
      <c r="D27" s="4" t="inlineStr">
        <is>
          <t>New policy</t>
        </is>
      </c>
    </row>
    <row r="28">
      <c r="B28" s="2" t="inlineStr">
        <is>
          <t>Expected arithmetic return</t>
        </is>
      </c>
      <c r="C28" s="14">
        <f>C15*Inputs!$C$5+D15*Inputs!$C$6+E15*Inputs!$C$7+F15*Inputs!$C$8+G15*Inputs!$C$9+H15*Inputs!$C$10+I15*Inputs!$C$11</f>
        <v/>
      </c>
      <c r="D28" s="14">
        <f>C16*Inputs!$C$5+D16*Inputs!$C$6+E16*Inputs!$C$7+F16*Inputs!$C$8+G16*Inputs!$C$9+H16*Inputs!$C$10+I16*Inputs!$C$11</f>
        <v/>
      </c>
    </row>
    <row r="29">
      <c r="B29" s="2" t="inlineStr">
        <is>
          <t>Variance</t>
        </is>
      </c>
      <c r="C29" s="12">
        <f>SUM(C19:C25)</f>
        <v/>
      </c>
      <c r="D29" s="12">
        <f>SUM(D19:D25)</f>
        <v/>
      </c>
    </row>
    <row r="30">
      <c r="B30" s="2" t="inlineStr">
        <is>
          <t>Volatility</t>
        </is>
      </c>
      <c r="C30" s="14">
        <f>SQRT(C29)</f>
        <v/>
      </c>
      <c r="D30" s="14">
        <f>SQRT(D29)</f>
        <v/>
      </c>
    </row>
    <row r="31">
      <c r="B31" s="2" t="inlineStr">
        <is>
          <t>Expected geometric return (arithmetic minus half the variance)</t>
        </is>
      </c>
      <c r="C31" s="14">
        <f>C28-C29/2</f>
        <v/>
      </c>
      <c r="D31" s="14">
        <f>D28-D29/2</f>
        <v/>
      </c>
    </row>
    <row r="32">
      <c r="B32" s="2" t="inlineStr">
        <is>
          <t>Shortfall against the assumed return (points)</t>
        </is>
      </c>
      <c r="C32" s="15">
        <f>Inputs!$C$27-C31</f>
        <v/>
      </c>
      <c r="D32" s="15">
        <f>Inputs!$C$27-D31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L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10" customHeight="1"/>
    <row r="2">
      <c r="B2" s="1" t="inlineStr">
        <is>
          <t>Funded ratio projection (deterministic)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4">
      <c r="B4" s="2" t="inlineStr">
        <is>
          <t>Annuity factor (amortization)</t>
        </is>
      </c>
      <c r="C4" s="16">
        <f>(1-(1+Inputs!$C$27)^-Inputs!$C$34)/Inputs!$C$27</f>
        <v/>
      </c>
    </row>
    <row r="6">
      <c r="B6" s="7" t="inlineStr">
        <is>
          <t>FY2026 (1 July 2025 to 30 June 2026)</t>
        </is>
      </c>
    </row>
    <row r="7">
      <c r="B7" s="2" t="inlineStr">
        <is>
          <t>Assets at start</t>
        </is>
      </c>
      <c r="C7" s="17">
        <f>Inputs!$C$25</f>
        <v/>
      </c>
    </row>
    <row r="8">
      <c r="B8" s="2" t="inlineStr">
        <is>
          <t>Liability at start</t>
        </is>
      </c>
      <c r="C8" s="17">
        <f>Inputs!$C$26</f>
        <v/>
      </c>
    </row>
    <row r="9">
      <c r="B9" s="2" t="inlineStr">
        <is>
          <t>Funded ratio at start</t>
        </is>
      </c>
      <c r="C9" s="13">
        <f>C7/C8</f>
        <v/>
      </c>
    </row>
    <row r="10">
      <c r="B10" s="2" t="inlineStr">
        <is>
          <t>Contributions (normal cost + amortization)</t>
        </is>
      </c>
      <c r="C10" s="17">
        <f>Inputs!$C$30+MAX(0,C8-C7)/Projection!$C$4</f>
        <v/>
      </c>
    </row>
    <row r="11">
      <c r="B11" s="2" t="inlineStr">
        <is>
          <t>Benefits paid</t>
        </is>
      </c>
      <c r="C11" s="17">
        <f>Inputs!$C$32</f>
        <v/>
      </c>
    </row>
    <row r="12">
      <c r="B12" s="2" t="inlineStr">
        <is>
          <t>Total fund return (Attribution sheet)</t>
        </is>
      </c>
      <c r="C12" s="15">
        <f>Attribution!$C$14</f>
        <v/>
      </c>
    </row>
    <row r="13">
      <c r="B13" s="2" t="inlineStr">
        <is>
          <t>Assets at 30 June 2026</t>
        </is>
      </c>
      <c r="C13" s="18">
        <f>C7*(1+C12)+(C10-C11)*(1+C12)^0.5</f>
        <v/>
      </c>
    </row>
    <row r="14">
      <c r="B14" s="2" t="inlineStr">
        <is>
          <t>Liability at 30 June 2026</t>
        </is>
      </c>
      <c r="C14" s="18">
        <f>(C8+Inputs!$C$30)*(1+Inputs!$C$27)-C11*(1+Inputs!$C$27)^0.5</f>
        <v/>
      </c>
    </row>
    <row r="15">
      <c r="B15" s="2" t="inlineStr">
        <is>
          <t>Funded ratio at 30 June 2026</t>
        </is>
      </c>
      <c r="C15" s="8">
        <f>C13/C14</f>
        <v/>
      </c>
    </row>
    <row r="18">
      <c r="B18" s="7" t="inlineStr">
        <is>
          <t>At the assumed return</t>
        </is>
      </c>
    </row>
    <row r="19">
      <c r="B19" s="4" t="inlineStr">
        <is>
          <t>Fiscal year</t>
        </is>
      </c>
      <c r="C19" s="4" t="inlineStr">
        <is>
          <t>FY2027</t>
        </is>
      </c>
      <c r="D19" s="4" t="inlineStr">
        <is>
          <t>FY2028</t>
        </is>
      </c>
      <c r="E19" s="4" t="inlineStr">
        <is>
          <t>FY2029</t>
        </is>
      </c>
      <c r="F19" s="4" t="inlineStr">
        <is>
          <t>FY2030</t>
        </is>
      </c>
      <c r="G19" s="4" t="inlineStr">
        <is>
          <t>FY2031</t>
        </is>
      </c>
      <c r="H19" s="4" t="inlineStr">
        <is>
          <t>FY2032</t>
        </is>
      </c>
      <c r="I19" s="4" t="inlineStr">
        <is>
          <t>FY2033</t>
        </is>
      </c>
      <c r="J19" s="4" t="inlineStr">
        <is>
          <t>FY2034</t>
        </is>
      </c>
      <c r="K19" s="4" t="inlineStr">
        <is>
          <t>FY2035</t>
        </is>
      </c>
      <c r="L19" s="4" t="inlineStr">
        <is>
          <t>FY2036</t>
        </is>
      </c>
    </row>
    <row r="20">
      <c r="B20" s="2" t="inlineStr">
        <is>
          <t>Normal cost</t>
        </is>
      </c>
      <c r="C20" s="17">
        <f>Inputs!$C$30*(1+Inputs!$C$31)^1</f>
        <v/>
      </c>
      <c r="D20" s="17">
        <f>Inputs!$C$30*(1+Inputs!$C$31)^2</f>
        <v/>
      </c>
      <c r="E20" s="17">
        <f>Inputs!$C$30*(1+Inputs!$C$31)^3</f>
        <v/>
      </c>
      <c r="F20" s="17">
        <f>Inputs!$C$30*(1+Inputs!$C$31)^4</f>
        <v/>
      </c>
      <c r="G20" s="17">
        <f>Inputs!$C$30*(1+Inputs!$C$31)^5</f>
        <v/>
      </c>
      <c r="H20" s="17">
        <f>Inputs!$C$30*(1+Inputs!$C$31)^6</f>
        <v/>
      </c>
      <c r="I20" s="17">
        <f>Inputs!$C$30*(1+Inputs!$C$31)^7</f>
        <v/>
      </c>
      <c r="J20" s="17">
        <f>Inputs!$C$30*(1+Inputs!$C$31)^8</f>
        <v/>
      </c>
      <c r="K20" s="17">
        <f>Inputs!$C$30*(1+Inputs!$C$31)^9</f>
        <v/>
      </c>
      <c r="L20" s="17">
        <f>Inputs!$C$30*(1+Inputs!$C$31)^10</f>
        <v/>
      </c>
    </row>
    <row r="21">
      <c r="B21" s="2" t="inlineStr">
        <is>
          <t>Benefits</t>
        </is>
      </c>
      <c r="C21" s="17">
        <f>Inputs!$C$32*(1+Inputs!$C$33)^1</f>
        <v/>
      </c>
      <c r="D21" s="17">
        <f>Inputs!$C$32*(1+Inputs!$C$33)^2</f>
        <v/>
      </c>
      <c r="E21" s="17">
        <f>Inputs!$C$32*(1+Inputs!$C$33)^3</f>
        <v/>
      </c>
      <c r="F21" s="17">
        <f>Inputs!$C$32*(1+Inputs!$C$33)^4</f>
        <v/>
      </c>
      <c r="G21" s="17">
        <f>Inputs!$C$32*(1+Inputs!$C$33)^5</f>
        <v/>
      </c>
      <c r="H21" s="17">
        <f>Inputs!$C$32*(1+Inputs!$C$33)^6</f>
        <v/>
      </c>
      <c r="I21" s="17">
        <f>Inputs!$C$32*(1+Inputs!$C$33)^7</f>
        <v/>
      </c>
      <c r="J21" s="17">
        <f>Inputs!$C$32*(1+Inputs!$C$33)^8</f>
        <v/>
      </c>
      <c r="K21" s="17">
        <f>Inputs!$C$32*(1+Inputs!$C$33)^9</f>
        <v/>
      </c>
      <c r="L21" s="17">
        <f>Inputs!$C$32*(1+Inputs!$C$33)^10</f>
        <v/>
      </c>
    </row>
    <row r="22">
      <c r="B22" s="2" t="inlineStr">
        <is>
          <t>Contributions</t>
        </is>
      </c>
      <c r="C22" s="17">
        <f>C20+MAX(0,Projection!$C$14-Projection!$C$13)/Projection!$C$4</f>
        <v/>
      </c>
      <c r="D22" s="17">
        <f>D20+MAX(0,C24-C23)/Projection!$C$4</f>
        <v/>
      </c>
      <c r="E22" s="17">
        <f>E20+MAX(0,D24-D23)/Projection!$C$4</f>
        <v/>
      </c>
      <c r="F22" s="17">
        <f>F20+MAX(0,E24-E23)/Projection!$C$4</f>
        <v/>
      </c>
      <c r="G22" s="17">
        <f>G20+MAX(0,F24-F23)/Projection!$C$4</f>
        <v/>
      </c>
      <c r="H22" s="17">
        <f>H20+MAX(0,G24-G23)/Projection!$C$4</f>
        <v/>
      </c>
      <c r="I22" s="17">
        <f>I20+MAX(0,H24-H23)/Projection!$C$4</f>
        <v/>
      </c>
      <c r="J22" s="17">
        <f>J20+MAX(0,I24-I23)/Projection!$C$4</f>
        <v/>
      </c>
      <c r="K22" s="17">
        <f>K20+MAX(0,J24-J23)/Projection!$C$4</f>
        <v/>
      </c>
      <c r="L22" s="17">
        <f>L20+MAX(0,K24-K23)/Projection!$C$4</f>
        <v/>
      </c>
    </row>
    <row r="23">
      <c r="B23" s="2" t="inlineStr">
        <is>
          <t>Assets at year end</t>
        </is>
      </c>
      <c r="C23" s="17">
        <f>Projection!$C$13*(1+Inputs!$C$27)+(C22-C21)*(1+Inputs!$C$27)^0.5</f>
        <v/>
      </c>
      <c r="D23" s="17">
        <f>C23*(1+Inputs!$C$27)+(D22-D21)*(1+Inputs!$C$27)^0.5</f>
        <v/>
      </c>
      <c r="E23" s="17">
        <f>D23*(1+Inputs!$C$27)+(E22-E21)*(1+Inputs!$C$27)^0.5</f>
        <v/>
      </c>
      <c r="F23" s="17">
        <f>E23*(1+Inputs!$C$27)+(F22-F21)*(1+Inputs!$C$27)^0.5</f>
        <v/>
      </c>
      <c r="G23" s="17">
        <f>F23*(1+Inputs!$C$27)+(G22-G21)*(1+Inputs!$C$27)^0.5</f>
        <v/>
      </c>
      <c r="H23" s="17">
        <f>G23*(1+Inputs!$C$27)+(H22-H21)*(1+Inputs!$C$27)^0.5</f>
        <v/>
      </c>
      <c r="I23" s="17">
        <f>H23*(1+Inputs!$C$27)+(I22-I21)*(1+Inputs!$C$27)^0.5</f>
        <v/>
      </c>
      <c r="J23" s="17">
        <f>I23*(1+Inputs!$C$27)+(J22-J21)*(1+Inputs!$C$27)^0.5</f>
        <v/>
      </c>
      <c r="K23" s="17">
        <f>J23*(1+Inputs!$C$27)+(K22-K21)*(1+Inputs!$C$27)^0.5</f>
        <v/>
      </c>
      <c r="L23" s="17">
        <f>K23*(1+Inputs!$C$27)+(L22-L21)*(1+Inputs!$C$27)^0.5</f>
        <v/>
      </c>
    </row>
    <row r="24">
      <c r="B24" s="2" t="inlineStr">
        <is>
          <t>Liability at year end</t>
        </is>
      </c>
      <c r="C24" s="17">
        <f>(Projection!$C$14+C20)*(1+Inputs!$C$27)-C21*(1+Inputs!$C$27)^0.5</f>
        <v/>
      </c>
      <c r="D24" s="17">
        <f>(C24+D20)*(1+Inputs!$C$27)-D21*(1+Inputs!$C$27)^0.5</f>
        <v/>
      </c>
      <c r="E24" s="17">
        <f>(D24+E20)*(1+Inputs!$C$27)-E21*(1+Inputs!$C$27)^0.5</f>
        <v/>
      </c>
      <c r="F24" s="17">
        <f>(E24+F20)*(1+Inputs!$C$27)-F21*(1+Inputs!$C$27)^0.5</f>
        <v/>
      </c>
      <c r="G24" s="17">
        <f>(F24+G20)*(1+Inputs!$C$27)-G21*(1+Inputs!$C$27)^0.5</f>
        <v/>
      </c>
      <c r="H24" s="17">
        <f>(G24+H20)*(1+Inputs!$C$27)-H21*(1+Inputs!$C$27)^0.5</f>
        <v/>
      </c>
      <c r="I24" s="17">
        <f>(H24+I20)*(1+Inputs!$C$27)-I21*(1+Inputs!$C$27)^0.5</f>
        <v/>
      </c>
      <c r="J24" s="17">
        <f>(I24+J20)*(1+Inputs!$C$27)-J21*(1+Inputs!$C$27)^0.5</f>
        <v/>
      </c>
      <c r="K24" s="17">
        <f>(J24+K20)*(1+Inputs!$C$27)-K21*(1+Inputs!$C$27)^0.5</f>
        <v/>
      </c>
      <c r="L24" s="17">
        <f>(K24+L20)*(1+Inputs!$C$27)-L21*(1+Inputs!$C$27)^0.5</f>
        <v/>
      </c>
    </row>
    <row r="25">
      <c r="B25" s="2" t="inlineStr">
        <is>
          <t>Funded ratio</t>
        </is>
      </c>
      <c r="C25" s="13">
        <f>C23/C24</f>
        <v/>
      </c>
      <c r="D25" s="13">
        <f>D23/D24</f>
        <v/>
      </c>
      <c r="E25" s="13">
        <f>E23/E24</f>
        <v/>
      </c>
      <c r="F25" s="13">
        <f>F23/F24</f>
        <v/>
      </c>
      <c r="G25" s="13">
        <f>G23/G24</f>
        <v/>
      </c>
      <c r="H25" s="13">
        <f>H23/H24</f>
        <v/>
      </c>
      <c r="I25" s="13">
        <f>I23/I24</f>
        <v/>
      </c>
      <c r="J25" s="13">
        <f>J23/J24</f>
        <v/>
      </c>
      <c r="K25" s="13">
        <f>K23/K24</f>
        <v/>
      </c>
      <c r="L25" s="13">
        <f>L23/L24</f>
        <v/>
      </c>
    </row>
    <row r="28">
      <c r="B28" s="7" t="inlineStr">
        <is>
          <t>At the new policy's expected compound return</t>
        </is>
      </c>
    </row>
    <row r="29">
      <c r="B29" s="4" t="inlineStr">
        <is>
          <t>Fiscal year</t>
        </is>
      </c>
      <c r="C29" s="4" t="inlineStr">
        <is>
          <t>FY2027</t>
        </is>
      </c>
      <c r="D29" s="4" t="inlineStr">
        <is>
          <t>FY2028</t>
        </is>
      </c>
      <c r="E29" s="4" t="inlineStr">
        <is>
          <t>FY2029</t>
        </is>
      </c>
      <c r="F29" s="4" t="inlineStr">
        <is>
          <t>FY2030</t>
        </is>
      </c>
      <c r="G29" s="4" t="inlineStr">
        <is>
          <t>FY2031</t>
        </is>
      </c>
      <c r="H29" s="4" t="inlineStr">
        <is>
          <t>FY2032</t>
        </is>
      </c>
      <c r="I29" s="4" t="inlineStr">
        <is>
          <t>FY2033</t>
        </is>
      </c>
      <c r="J29" s="4" t="inlineStr">
        <is>
          <t>FY2034</t>
        </is>
      </c>
      <c r="K29" s="4" t="inlineStr">
        <is>
          <t>FY2035</t>
        </is>
      </c>
      <c r="L29" s="4" t="inlineStr">
        <is>
          <t>FY2036</t>
        </is>
      </c>
    </row>
    <row r="30">
      <c r="B30" s="2" t="inlineStr">
        <is>
          <t>Normal cost</t>
        </is>
      </c>
      <c r="C30" s="17">
        <f>Inputs!$C$30*(1+Inputs!$C$31)^1</f>
        <v/>
      </c>
      <c r="D30" s="17">
        <f>Inputs!$C$30*(1+Inputs!$C$31)^2</f>
        <v/>
      </c>
      <c r="E30" s="17">
        <f>Inputs!$C$30*(1+Inputs!$C$31)^3</f>
        <v/>
      </c>
      <c r="F30" s="17">
        <f>Inputs!$C$30*(1+Inputs!$C$31)^4</f>
        <v/>
      </c>
      <c r="G30" s="17">
        <f>Inputs!$C$30*(1+Inputs!$C$31)^5</f>
        <v/>
      </c>
      <c r="H30" s="17">
        <f>Inputs!$C$30*(1+Inputs!$C$31)^6</f>
        <v/>
      </c>
      <c r="I30" s="17">
        <f>Inputs!$C$30*(1+Inputs!$C$31)^7</f>
        <v/>
      </c>
      <c r="J30" s="17">
        <f>Inputs!$C$30*(1+Inputs!$C$31)^8</f>
        <v/>
      </c>
      <c r="K30" s="17">
        <f>Inputs!$C$30*(1+Inputs!$C$31)^9</f>
        <v/>
      </c>
      <c r="L30" s="17">
        <f>Inputs!$C$30*(1+Inputs!$C$31)^10</f>
        <v/>
      </c>
    </row>
    <row r="31">
      <c r="B31" s="2" t="inlineStr">
        <is>
          <t>Benefits</t>
        </is>
      </c>
      <c r="C31" s="17">
        <f>Inputs!$C$32*(1+Inputs!$C$33)^1</f>
        <v/>
      </c>
      <c r="D31" s="17">
        <f>Inputs!$C$32*(1+Inputs!$C$33)^2</f>
        <v/>
      </c>
      <c r="E31" s="17">
        <f>Inputs!$C$32*(1+Inputs!$C$33)^3</f>
        <v/>
      </c>
      <c r="F31" s="17">
        <f>Inputs!$C$32*(1+Inputs!$C$33)^4</f>
        <v/>
      </c>
      <c r="G31" s="17">
        <f>Inputs!$C$32*(1+Inputs!$C$33)^5</f>
        <v/>
      </c>
      <c r="H31" s="17">
        <f>Inputs!$C$32*(1+Inputs!$C$33)^6</f>
        <v/>
      </c>
      <c r="I31" s="17">
        <f>Inputs!$C$32*(1+Inputs!$C$33)^7</f>
        <v/>
      </c>
      <c r="J31" s="17">
        <f>Inputs!$C$32*(1+Inputs!$C$33)^8</f>
        <v/>
      </c>
      <c r="K31" s="17">
        <f>Inputs!$C$32*(1+Inputs!$C$33)^9</f>
        <v/>
      </c>
      <c r="L31" s="17">
        <f>Inputs!$C$32*(1+Inputs!$C$33)^10</f>
        <v/>
      </c>
    </row>
    <row r="32">
      <c r="B32" s="2" t="inlineStr">
        <is>
          <t>Contributions</t>
        </is>
      </c>
      <c r="C32" s="17">
        <f>C30+MAX(0,Projection!$C$14-Projection!$C$13)/Projection!$C$4</f>
        <v/>
      </c>
      <c r="D32" s="17">
        <f>D30+MAX(0,C34-C33)/Projection!$C$4</f>
        <v/>
      </c>
      <c r="E32" s="17">
        <f>E30+MAX(0,D34-D33)/Projection!$C$4</f>
        <v/>
      </c>
      <c r="F32" s="17">
        <f>F30+MAX(0,E34-E33)/Projection!$C$4</f>
        <v/>
      </c>
      <c r="G32" s="17">
        <f>G30+MAX(0,F34-F33)/Projection!$C$4</f>
        <v/>
      </c>
      <c r="H32" s="17">
        <f>H30+MAX(0,G34-G33)/Projection!$C$4</f>
        <v/>
      </c>
      <c r="I32" s="17">
        <f>I30+MAX(0,H34-H33)/Projection!$C$4</f>
        <v/>
      </c>
      <c r="J32" s="17">
        <f>J30+MAX(0,I34-I33)/Projection!$C$4</f>
        <v/>
      </c>
      <c r="K32" s="17">
        <f>K30+MAX(0,J34-J33)/Projection!$C$4</f>
        <v/>
      </c>
      <c r="L32" s="17">
        <f>L30+MAX(0,K34-K33)/Projection!$C$4</f>
        <v/>
      </c>
    </row>
    <row r="33">
      <c r="B33" s="2" t="inlineStr">
        <is>
          <t>Assets at year end</t>
        </is>
      </c>
      <c r="C33" s="17">
        <f>Projection!$C$13*(1+Portfolio!$D$31)+(C32-C31)*(1+Portfolio!$D$31)^0.5</f>
        <v/>
      </c>
      <c r="D33" s="17">
        <f>C33*(1+Portfolio!$D$31)+(D32-D31)*(1+Portfolio!$D$31)^0.5</f>
        <v/>
      </c>
      <c r="E33" s="17">
        <f>D33*(1+Portfolio!$D$31)+(E32-E31)*(1+Portfolio!$D$31)^0.5</f>
        <v/>
      </c>
      <c r="F33" s="17">
        <f>E33*(1+Portfolio!$D$31)+(F32-F31)*(1+Portfolio!$D$31)^0.5</f>
        <v/>
      </c>
      <c r="G33" s="17">
        <f>F33*(1+Portfolio!$D$31)+(G32-G31)*(1+Portfolio!$D$31)^0.5</f>
        <v/>
      </c>
      <c r="H33" s="17">
        <f>G33*(1+Portfolio!$D$31)+(H32-H31)*(1+Portfolio!$D$31)^0.5</f>
        <v/>
      </c>
      <c r="I33" s="17">
        <f>H33*(1+Portfolio!$D$31)+(I32-I31)*(1+Portfolio!$D$31)^0.5</f>
        <v/>
      </c>
      <c r="J33" s="17">
        <f>I33*(1+Portfolio!$D$31)+(J32-J31)*(1+Portfolio!$D$31)^0.5</f>
        <v/>
      </c>
      <c r="K33" s="17">
        <f>J33*(1+Portfolio!$D$31)+(K32-K31)*(1+Portfolio!$D$31)^0.5</f>
        <v/>
      </c>
      <c r="L33" s="17">
        <f>K33*(1+Portfolio!$D$31)+(L32-L31)*(1+Portfolio!$D$31)^0.5</f>
        <v/>
      </c>
    </row>
    <row r="34">
      <c r="B34" s="2" t="inlineStr">
        <is>
          <t>Liability at year end</t>
        </is>
      </c>
      <c r="C34" s="17">
        <f>(Projection!$C$14+C30)*(1+Inputs!$C$27)-C31*(1+Inputs!$C$27)^0.5</f>
        <v/>
      </c>
      <c r="D34" s="17">
        <f>(C34+D30)*(1+Inputs!$C$27)-D31*(1+Inputs!$C$27)^0.5</f>
        <v/>
      </c>
      <c r="E34" s="17">
        <f>(D34+E30)*(1+Inputs!$C$27)-E31*(1+Inputs!$C$27)^0.5</f>
        <v/>
      </c>
      <c r="F34" s="17">
        <f>(E34+F30)*(1+Inputs!$C$27)-F31*(1+Inputs!$C$27)^0.5</f>
        <v/>
      </c>
      <c r="G34" s="17">
        <f>(F34+G30)*(1+Inputs!$C$27)-G31*(1+Inputs!$C$27)^0.5</f>
        <v/>
      </c>
      <c r="H34" s="17">
        <f>(G34+H30)*(1+Inputs!$C$27)-H31*(1+Inputs!$C$27)^0.5</f>
        <v/>
      </c>
      <c r="I34" s="17">
        <f>(H34+I30)*(1+Inputs!$C$27)-I31*(1+Inputs!$C$27)^0.5</f>
        <v/>
      </c>
      <c r="J34" s="17">
        <f>(I34+J30)*(1+Inputs!$C$27)-J31*(1+Inputs!$C$27)^0.5</f>
        <v/>
      </c>
      <c r="K34" s="17">
        <f>(J34+K30)*(1+Inputs!$C$27)-K31*(1+Inputs!$C$27)^0.5</f>
        <v/>
      </c>
      <c r="L34" s="17">
        <f>(K34+L30)*(1+Inputs!$C$27)-L31*(1+Inputs!$C$27)^0.5</f>
        <v/>
      </c>
    </row>
    <row r="35">
      <c r="B35" s="2" t="inlineStr">
        <is>
          <t>Funded ratio</t>
        </is>
      </c>
      <c r="C35" s="13">
        <f>C33/C34</f>
        <v/>
      </c>
      <c r="D35" s="13">
        <f>D33/D34</f>
        <v/>
      </c>
      <c r="E35" s="13">
        <f>E33/E34</f>
        <v/>
      </c>
      <c r="F35" s="13">
        <f>F33/F34</f>
        <v/>
      </c>
      <c r="G35" s="13">
        <f>G33/G34</f>
        <v/>
      </c>
      <c r="H35" s="13">
        <f>H33/H34</f>
        <v/>
      </c>
      <c r="I35" s="13">
        <f>I33/I34</f>
        <v/>
      </c>
      <c r="J35" s="13">
        <f>J33/J34</f>
        <v/>
      </c>
      <c r="K35" s="13">
        <f>K33/K34</f>
        <v/>
      </c>
      <c r="L35" s="13">
        <f>L33/L34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AG10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8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9" customWidth="1" min="23" max="23"/>
    <col width="9" customWidth="1" min="24" max="24"/>
    <col width="9" customWidth="1" min="25" max="25"/>
    <col width="9" customWidth="1" min="26" max="26"/>
    <col width="9" customWidth="1" min="27" max="27"/>
    <col width="9" customWidth="1" min="28" max="28"/>
    <col width="9" customWidth="1" min="29" max="29"/>
    <col width="9" customWidth="1" min="30" max="30"/>
    <col width="9" customWidth="1" min="31" max="31"/>
    <col width="9" customWidth="1" min="32" max="32"/>
    <col width="9" customWidth="1" min="33" max="33"/>
  </cols>
  <sheetData>
    <row r="1" ht="10" customHeight="1"/>
    <row r="2">
      <c r="B2" s="1" t="inlineStr">
        <is>
          <t>Monte Carlo of the funded ratio, new policy (1,000 paths, fixed draws)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</row>
    <row r="4">
      <c r="B4" s="2" t="inlineStr">
        <is>
          <t>sigma^2</t>
        </is>
      </c>
      <c r="C4" s="19">
        <f>LN(1+Portfolio!$D$30^2/(1+Portfolio!$D$28)^2)</f>
        <v/>
      </c>
      <c r="L4" s="7" t="inlineStr">
        <is>
          <t>Results (funded ratio at 30 June 2036)</t>
        </is>
      </c>
    </row>
    <row r="5">
      <c r="B5" s="2" t="inlineStr">
        <is>
          <t>mu</t>
        </is>
      </c>
      <c r="C5" s="19">
        <f>LN(1+Portfolio!$D$28)-C4/2</f>
        <v/>
      </c>
      <c r="L5" s="2" t="inlineStr">
        <is>
          <t>Median</t>
        </is>
      </c>
      <c r="R5" s="8">
        <f>MEDIAN('Monte Carlo'!$AF$14:$AF$1013)</f>
        <v/>
      </c>
    </row>
    <row r="6">
      <c r="L6" s="2" t="inlineStr">
        <is>
          <t>5th percentile</t>
        </is>
      </c>
      <c r="R6" s="8">
        <f>PERCENTILE('Monte Carlo'!$AF$14:$AF$1013,0.05)</f>
        <v/>
      </c>
    </row>
    <row r="7">
      <c r="L7" s="2" t="inlineStr">
        <is>
          <t>95th percentile</t>
        </is>
      </c>
      <c r="R7" s="8">
        <f>PERCENTILE('Monte Carlo'!$AF$14:$AF$1013,0.95)</f>
        <v/>
      </c>
    </row>
    <row r="8">
      <c r="L8" s="2" t="inlineStr">
        <is>
          <t>Probability below 60 percent at some point</t>
        </is>
      </c>
      <c r="R8" s="8">
        <f>COUNTIF('Monte Carlo'!$AG$14:$AG$1013,"&lt;0.6")/1000</f>
        <v/>
      </c>
    </row>
    <row r="9">
      <c r="L9" s="2" t="inlineStr">
        <is>
          <t>Probability at or above 90 percent at the end</t>
        </is>
      </c>
      <c r="R9" s="8">
        <f>COUNTIF('Monte Carlo'!$AF$14:$AF$1013,"&gt;=0.9")/1000</f>
        <v/>
      </c>
    </row>
    <row r="11">
      <c r="B11" s="2" t="inlineStr">
        <is>
          <t>Lognormal parameters from the new policy (Portfolio sheet). Liability, normal cost and benefits from the Projection sheet.</t>
        </is>
      </c>
    </row>
    <row r="13">
      <c r="B13" s="4" t="inlineStr">
        <is>
          <t>Path</t>
        </is>
      </c>
      <c r="C13" s="4" t="inlineStr">
        <is>
          <t>z FY2027</t>
        </is>
      </c>
      <c r="D13" s="4" t="inlineStr">
        <is>
          <t>z FY2028</t>
        </is>
      </c>
      <c r="E13" s="4" t="inlineStr">
        <is>
          <t>z FY2029</t>
        </is>
      </c>
      <c r="F13" s="4" t="inlineStr">
        <is>
          <t>z FY2030</t>
        </is>
      </c>
      <c r="G13" s="4" t="inlineStr">
        <is>
          <t>z FY2031</t>
        </is>
      </c>
      <c r="H13" s="4" t="inlineStr">
        <is>
          <t>z FY2032</t>
        </is>
      </c>
      <c r="I13" s="4" t="inlineStr">
        <is>
          <t>z FY2033</t>
        </is>
      </c>
      <c r="J13" s="4" t="inlineStr">
        <is>
          <t>z FY2034</t>
        </is>
      </c>
      <c r="K13" s="4" t="inlineStr">
        <is>
          <t>z FY2035</t>
        </is>
      </c>
      <c r="L13" s="4" t="inlineStr">
        <is>
          <t>z FY2036</t>
        </is>
      </c>
      <c r="M13" s="4" t="inlineStr">
        <is>
          <t>Assets FY2027</t>
        </is>
      </c>
      <c r="N13" s="4" t="inlineStr">
        <is>
          <t>Assets FY2028</t>
        </is>
      </c>
      <c r="O13" s="4" t="inlineStr">
        <is>
          <t>Assets FY2029</t>
        </is>
      </c>
      <c r="P13" s="4" t="inlineStr">
        <is>
          <t>Assets FY2030</t>
        </is>
      </c>
      <c r="Q13" s="4" t="inlineStr">
        <is>
          <t>Assets FY2031</t>
        </is>
      </c>
      <c r="R13" s="4" t="inlineStr">
        <is>
          <t>Assets FY2032</t>
        </is>
      </c>
      <c r="S13" s="4" t="inlineStr">
        <is>
          <t>Assets FY2033</t>
        </is>
      </c>
      <c r="T13" s="4" t="inlineStr">
        <is>
          <t>Assets FY2034</t>
        </is>
      </c>
      <c r="U13" s="4" t="inlineStr">
        <is>
          <t>Assets FY2035</t>
        </is>
      </c>
      <c r="V13" s="4" t="inlineStr">
        <is>
          <t>Assets FY2036</t>
        </is>
      </c>
      <c r="W13" s="4" t="inlineStr">
        <is>
          <t>FR FY2027</t>
        </is>
      </c>
      <c r="X13" s="4" t="inlineStr">
        <is>
          <t>FR FY2028</t>
        </is>
      </c>
      <c r="Y13" s="4" t="inlineStr">
        <is>
          <t>FR FY2029</t>
        </is>
      </c>
      <c r="Z13" s="4" t="inlineStr">
        <is>
          <t>FR FY2030</t>
        </is>
      </c>
      <c r="AA13" s="4" t="inlineStr">
        <is>
          <t>FR FY2031</t>
        </is>
      </c>
      <c r="AB13" s="4" t="inlineStr">
        <is>
          <t>FR FY2032</t>
        </is>
      </c>
      <c r="AC13" s="4" t="inlineStr">
        <is>
          <t>FR FY2033</t>
        </is>
      </c>
      <c r="AD13" s="4" t="inlineStr">
        <is>
          <t>FR FY2034</t>
        </is>
      </c>
      <c r="AE13" s="4" t="inlineStr">
        <is>
          <t>FR FY2035</t>
        </is>
      </c>
      <c r="AF13" s="4" t="inlineStr">
        <is>
          <t>FR FY2036</t>
        </is>
      </c>
      <c r="AG13" s="4" t="inlineStr">
        <is>
          <t>Lowest FR</t>
        </is>
      </c>
    </row>
    <row r="14">
      <c r="B14" s="2" t="n">
        <v>1</v>
      </c>
      <c r="C14" s="20" t="n">
        <v>-0.27488</v>
      </c>
      <c r="D14" s="20" t="n">
        <v>0.697674</v>
      </c>
      <c r="E14" s="20" t="n">
        <v>1.943016</v>
      </c>
      <c r="F14" s="20" t="n">
        <v>-0.9686979999999999</v>
      </c>
      <c r="G14" s="20" t="n">
        <v>-0.0034</v>
      </c>
      <c r="H14" s="20" t="n">
        <v>-0.329934</v>
      </c>
      <c r="I14" s="20" t="n">
        <v>-1.871524</v>
      </c>
      <c r="J14" s="20" t="n">
        <v>0.865282</v>
      </c>
      <c r="K14" s="20" t="n">
        <v>-2.135083</v>
      </c>
      <c r="L14" s="20" t="n">
        <v>-0.219757</v>
      </c>
      <c r="M14" s="17">
        <f>Projection!$C$13*EXP($C$5+SQRT($C$4)*C14)+(Projection!$C$20+MAX(0,Projection!$C$14-Projection!$C$13)/Projection!$C$4-Projection!$C$21)*EXP($C$5+SQRT($C$4)*C14)^0.5</f>
        <v/>
      </c>
      <c r="N14" s="17">
        <f>M14*EXP($C$5+SQRT($C$4)*D14)+(Projection!$D$20+MAX(0,Projection!$C$24-M14)/Projection!$C$4-Projection!$D$21)*EXP($C$5+SQRT($C$4)*D14)^0.5</f>
        <v/>
      </c>
      <c r="O14" s="17">
        <f>N14*EXP($C$5+SQRT($C$4)*E14)+(Projection!$E$20+MAX(0,Projection!$D$24-N14)/Projection!$C$4-Projection!$E$21)*EXP($C$5+SQRT($C$4)*E14)^0.5</f>
        <v/>
      </c>
      <c r="P14" s="17">
        <f>O14*EXP($C$5+SQRT($C$4)*F14)+(Projection!$F$20+MAX(0,Projection!$E$24-O14)/Projection!$C$4-Projection!$F$21)*EXP($C$5+SQRT($C$4)*F14)^0.5</f>
        <v/>
      </c>
      <c r="Q14" s="17">
        <f>P14*EXP($C$5+SQRT($C$4)*G14)+(Projection!$G$20+MAX(0,Projection!$F$24-P14)/Projection!$C$4-Projection!$G$21)*EXP($C$5+SQRT($C$4)*G14)^0.5</f>
        <v/>
      </c>
      <c r="R14" s="17">
        <f>Q14*EXP($C$5+SQRT($C$4)*H14)+(Projection!$H$20+MAX(0,Projection!$G$24-Q14)/Projection!$C$4-Projection!$H$21)*EXP($C$5+SQRT($C$4)*H14)^0.5</f>
        <v/>
      </c>
      <c r="S14" s="17">
        <f>R14*EXP($C$5+SQRT($C$4)*I14)+(Projection!$I$20+MAX(0,Projection!$H$24-R14)/Projection!$C$4-Projection!$I$21)*EXP($C$5+SQRT($C$4)*I14)^0.5</f>
        <v/>
      </c>
      <c r="T14" s="17">
        <f>S14*EXP($C$5+SQRT($C$4)*J14)+(Projection!$J$20+MAX(0,Projection!$I$24-S14)/Projection!$C$4-Projection!$J$21)*EXP($C$5+SQRT($C$4)*J14)^0.5</f>
        <v/>
      </c>
      <c r="U14" s="17">
        <f>T14*EXP($C$5+SQRT($C$4)*K14)+(Projection!$K$20+MAX(0,Projection!$J$24-T14)/Projection!$C$4-Projection!$K$21)*EXP($C$5+SQRT($C$4)*K14)^0.5</f>
        <v/>
      </c>
      <c r="V14" s="17">
        <f>U14*EXP($C$5+SQRT($C$4)*L14)+(Projection!$L$20+MAX(0,Projection!$K$24-U14)/Projection!$C$4-Projection!$L$21)*EXP($C$5+SQRT($C$4)*L14)^0.5</f>
        <v/>
      </c>
      <c r="W14" s="13">
        <f>M14/Projection!$C$24</f>
        <v/>
      </c>
      <c r="X14" s="13">
        <f>N14/Projection!$D$24</f>
        <v/>
      </c>
      <c r="Y14" s="13">
        <f>O14/Projection!$E$24</f>
        <v/>
      </c>
      <c r="Z14" s="13">
        <f>P14/Projection!$F$24</f>
        <v/>
      </c>
      <c r="AA14" s="13">
        <f>Q14/Projection!$G$24</f>
        <v/>
      </c>
      <c r="AB14" s="13">
        <f>R14/Projection!$H$24</f>
        <v/>
      </c>
      <c r="AC14" s="13">
        <f>S14/Projection!$I$24</f>
        <v/>
      </c>
      <c r="AD14" s="13">
        <f>T14/Projection!$J$24</f>
        <v/>
      </c>
      <c r="AE14" s="13">
        <f>U14/Projection!$K$24</f>
        <v/>
      </c>
      <c r="AF14" s="13">
        <f>V14/Projection!$L$24</f>
        <v/>
      </c>
      <c r="AG14" s="13">
        <f>MIN(W14:AF14)</f>
        <v/>
      </c>
    </row>
    <row r="15">
      <c r="B15" s="2" t="n">
        <v>2</v>
      </c>
      <c r="C15" s="20" t="n">
        <v>1.29255</v>
      </c>
      <c r="D15" s="20" t="n">
        <v>-0.293514</v>
      </c>
      <c r="E15" s="20" t="n">
        <v>-0.963462</v>
      </c>
      <c r="F15" s="20" t="n">
        <v>-0.426356</v>
      </c>
      <c r="G15" s="20" t="n">
        <v>1.216884</v>
      </c>
      <c r="H15" s="20" t="n">
        <v>0.006783</v>
      </c>
      <c r="I15" s="20" t="n">
        <v>1.077999</v>
      </c>
      <c r="J15" s="20" t="n">
        <v>0.948205</v>
      </c>
      <c r="K15" s="20" t="n">
        <v>0.491156</v>
      </c>
      <c r="L15" s="20" t="n">
        <v>1.645362</v>
      </c>
      <c r="M15" s="17">
        <f>Projection!$C$13*EXP($C$5+SQRT($C$4)*C15)+(Projection!$C$20+MAX(0,Projection!$C$14-Projection!$C$13)/Projection!$C$4-Projection!$C$21)*EXP($C$5+SQRT($C$4)*C15)^0.5</f>
        <v/>
      </c>
      <c r="N15" s="17">
        <f>M15*EXP($C$5+SQRT($C$4)*D15)+(Projection!$D$20+MAX(0,Projection!$C$24-M15)/Projection!$C$4-Projection!$D$21)*EXP($C$5+SQRT($C$4)*D15)^0.5</f>
        <v/>
      </c>
      <c r="O15" s="17">
        <f>N15*EXP($C$5+SQRT($C$4)*E15)+(Projection!$E$20+MAX(0,Projection!$D$24-N15)/Projection!$C$4-Projection!$E$21)*EXP($C$5+SQRT($C$4)*E15)^0.5</f>
        <v/>
      </c>
      <c r="P15" s="17">
        <f>O15*EXP($C$5+SQRT($C$4)*F15)+(Projection!$F$20+MAX(0,Projection!$E$24-O15)/Projection!$C$4-Projection!$F$21)*EXP($C$5+SQRT($C$4)*F15)^0.5</f>
        <v/>
      </c>
      <c r="Q15" s="17">
        <f>P15*EXP($C$5+SQRT($C$4)*G15)+(Projection!$G$20+MAX(0,Projection!$F$24-P15)/Projection!$C$4-Projection!$G$21)*EXP($C$5+SQRT($C$4)*G15)^0.5</f>
        <v/>
      </c>
      <c r="R15" s="17">
        <f>Q15*EXP($C$5+SQRT($C$4)*H15)+(Projection!$H$20+MAX(0,Projection!$G$24-Q15)/Projection!$C$4-Projection!$H$21)*EXP($C$5+SQRT($C$4)*H15)^0.5</f>
        <v/>
      </c>
      <c r="S15" s="17">
        <f>R15*EXP($C$5+SQRT($C$4)*I15)+(Projection!$I$20+MAX(0,Projection!$H$24-R15)/Projection!$C$4-Projection!$I$21)*EXP($C$5+SQRT($C$4)*I15)^0.5</f>
        <v/>
      </c>
      <c r="T15" s="17">
        <f>S15*EXP($C$5+SQRT($C$4)*J15)+(Projection!$J$20+MAX(0,Projection!$I$24-S15)/Projection!$C$4-Projection!$J$21)*EXP($C$5+SQRT($C$4)*J15)^0.5</f>
        <v/>
      </c>
      <c r="U15" s="17">
        <f>T15*EXP($C$5+SQRT($C$4)*K15)+(Projection!$K$20+MAX(0,Projection!$J$24-T15)/Projection!$C$4-Projection!$K$21)*EXP($C$5+SQRT($C$4)*K15)^0.5</f>
        <v/>
      </c>
      <c r="V15" s="17">
        <f>U15*EXP($C$5+SQRT($C$4)*L15)+(Projection!$L$20+MAX(0,Projection!$K$24-U15)/Projection!$C$4-Projection!$L$21)*EXP($C$5+SQRT($C$4)*L15)^0.5</f>
        <v/>
      </c>
      <c r="W15" s="13">
        <f>M15/Projection!$C$24</f>
        <v/>
      </c>
      <c r="X15" s="13">
        <f>N15/Projection!$D$24</f>
        <v/>
      </c>
      <c r="Y15" s="13">
        <f>O15/Projection!$E$24</f>
        <v/>
      </c>
      <c r="Z15" s="13">
        <f>P15/Projection!$F$24</f>
        <v/>
      </c>
      <c r="AA15" s="13">
        <f>Q15/Projection!$G$24</f>
        <v/>
      </c>
      <c r="AB15" s="13">
        <f>R15/Projection!$H$24</f>
        <v/>
      </c>
      <c r="AC15" s="13">
        <f>S15/Projection!$I$24</f>
        <v/>
      </c>
      <c r="AD15" s="13">
        <f>T15/Projection!$J$24</f>
        <v/>
      </c>
      <c r="AE15" s="13">
        <f>U15/Projection!$K$24</f>
        <v/>
      </c>
      <c r="AF15" s="13">
        <f>V15/Projection!$L$24</f>
        <v/>
      </c>
      <c r="AG15" s="13">
        <f>MIN(W15:AF15)</f>
        <v/>
      </c>
    </row>
    <row r="16">
      <c r="B16" s="2" t="n">
        <v>3</v>
      </c>
      <c r="C16" s="20" t="n">
        <v>0.323218</v>
      </c>
      <c r="D16" s="20" t="n">
        <v>-0.896894</v>
      </c>
      <c r="E16" s="20" t="n">
        <v>1.09741</v>
      </c>
      <c r="F16" s="20" t="n">
        <v>1.287244</v>
      </c>
      <c r="G16" s="20" t="n">
        <v>0.107669</v>
      </c>
      <c r="H16" s="20" t="n">
        <v>0.142886</v>
      </c>
      <c r="I16" s="20" t="n">
        <v>-0.612359</v>
      </c>
      <c r="J16" s="20" t="n">
        <v>-0.912378</v>
      </c>
      <c r="K16" s="20" t="n">
        <v>0.566724</v>
      </c>
      <c r="L16" s="20" t="n">
        <v>-0.121856</v>
      </c>
      <c r="M16" s="17">
        <f>Projection!$C$13*EXP($C$5+SQRT($C$4)*C16)+(Projection!$C$20+MAX(0,Projection!$C$14-Projection!$C$13)/Projection!$C$4-Projection!$C$21)*EXP($C$5+SQRT($C$4)*C16)^0.5</f>
        <v/>
      </c>
      <c r="N16" s="17">
        <f>M16*EXP($C$5+SQRT($C$4)*D16)+(Projection!$D$20+MAX(0,Projection!$C$24-M16)/Projection!$C$4-Projection!$D$21)*EXP($C$5+SQRT($C$4)*D16)^0.5</f>
        <v/>
      </c>
      <c r="O16" s="17">
        <f>N16*EXP($C$5+SQRT($C$4)*E16)+(Projection!$E$20+MAX(0,Projection!$D$24-N16)/Projection!$C$4-Projection!$E$21)*EXP($C$5+SQRT($C$4)*E16)^0.5</f>
        <v/>
      </c>
      <c r="P16" s="17">
        <f>O16*EXP($C$5+SQRT($C$4)*F16)+(Projection!$F$20+MAX(0,Projection!$E$24-O16)/Projection!$C$4-Projection!$F$21)*EXP($C$5+SQRT($C$4)*F16)^0.5</f>
        <v/>
      </c>
      <c r="Q16" s="17">
        <f>P16*EXP($C$5+SQRT($C$4)*G16)+(Projection!$G$20+MAX(0,Projection!$F$24-P16)/Projection!$C$4-Projection!$G$21)*EXP($C$5+SQRT($C$4)*G16)^0.5</f>
        <v/>
      </c>
      <c r="R16" s="17">
        <f>Q16*EXP($C$5+SQRT($C$4)*H16)+(Projection!$H$20+MAX(0,Projection!$G$24-Q16)/Projection!$C$4-Projection!$H$21)*EXP($C$5+SQRT($C$4)*H16)^0.5</f>
        <v/>
      </c>
      <c r="S16" s="17">
        <f>R16*EXP($C$5+SQRT($C$4)*I16)+(Projection!$I$20+MAX(0,Projection!$H$24-R16)/Projection!$C$4-Projection!$I$21)*EXP($C$5+SQRT($C$4)*I16)^0.5</f>
        <v/>
      </c>
      <c r="T16" s="17">
        <f>S16*EXP($C$5+SQRT($C$4)*J16)+(Projection!$J$20+MAX(0,Projection!$I$24-S16)/Projection!$C$4-Projection!$J$21)*EXP($C$5+SQRT($C$4)*J16)^0.5</f>
        <v/>
      </c>
      <c r="U16" s="17">
        <f>T16*EXP($C$5+SQRT($C$4)*K16)+(Projection!$K$20+MAX(0,Projection!$J$24-T16)/Projection!$C$4-Projection!$K$21)*EXP($C$5+SQRT($C$4)*K16)^0.5</f>
        <v/>
      </c>
      <c r="V16" s="17">
        <f>U16*EXP($C$5+SQRT($C$4)*L16)+(Projection!$L$20+MAX(0,Projection!$K$24-U16)/Projection!$C$4-Projection!$L$21)*EXP($C$5+SQRT($C$4)*L16)^0.5</f>
        <v/>
      </c>
      <c r="W16" s="13">
        <f>M16/Projection!$C$24</f>
        <v/>
      </c>
      <c r="X16" s="13">
        <f>N16/Projection!$D$24</f>
        <v/>
      </c>
      <c r="Y16" s="13">
        <f>O16/Projection!$E$24</f>
        <v/>
      </c>
      <c r="Z16" s="13">
        <f>P16/Projection!$F$24</f>
        <v/>
      </c>
      <c r="AA16" s="13">
        <f>Q16/Projection!$G$24</f>
        <v/>
      </c>
      <c r="AB16" s="13">
        <f>R16/Projection!$H$24</f>
        <v/>
      </c>
      <c r="AC16" s="13">
        <f>S16/Projection!$I$24</f>
        <v/>
      </c>
      <c r="AD16" s="13">
        <f>T16/Projection!$J$24</f>
        <v/>
      </c>
      <c r="AE16" s="13">
        <f>U16/Projection!$K$24</f>
        <v/>
      </c>
      <c r="AF16" s="13">
        <f>V16/Projection!$L$24</f>
        <v/>
      </c>
      <c r="AG16" s="13">
        <f>MIN(W16:AF16)</f>
        <v/>
      </c>
    </row>
    <row r="17">
      <c r="B17" s="2" t="n">
        <v>4</v>
      </c>
      <c r="C17" s="20" t="n">
        <v>-1.355226</v>
      </c>
      <c r="D17" s="20" t="n">
        <v>0.446121</v>
      </c>
      <c r="E17" s="20" t="n">
        <v>1.993838</v>
      </c>
      <c r="F17" s="20" t="n">
        <v>1.666419</v>
      </c>
      <c r="G17" s="20" t="n">
        <v>0.422132</v>
      </c>
      <c r="H17" s="20" t="n">
        <v>-0.366853</v>
      </c>
      <c r="I17" s="20" t="n">
        <v>-2.005092</v>
      </c>
      <c r="J17" s="20" t="n">
        <v>-1.156511</v>
      </c>
      <c r="K17" s="20" t="n">
        <v>-0.024163</v>
      </c>
      <c r="L17" s="20" t="n">
        <v>-0.15046</v>
      </c>
      <c r="M17" s="17">
        <f>Projection!$C$13*EXP($C$5+SQRT($C$4)*C17)+(Projection!$C$20+MAX(0,Projection!$C$14-Projection!$C$13)/Projection!$C$4-Projection!$C$21)*EXP($C$5+SQRT($C$4)*C17)^0.5</f>
        <v/>
      </c>
      <c r="N17" s="17">
        <f>M17*EXP($C$5+SQRT($C$4)*D17)+(Projection!$D$20+MAX(0,Projection!$C$24-M17)/Projection!$C$4-Projection!$D$21)*EXP($C$5+SQRT($C$4)*D17)^0.5</f>
        <v/>
      </c>
      <c r="O17" s="17">
        <f>N17*EXP($C$5+SQRT($C$4)*E17)+(Projection!$E$20+MAX(0,Projection!$D$24-N17)/Projection!$C$4-Projection!$E$21)*EXP($C$5+SQRT($C$4)*E17)^0.5</f>
        <v/>
      </c>
      <c r="P17" s="17">
        <f>O17*EXP($C$5+SQRT($C$4)*F17)+(Projection!$F$20+MAX(0,Projection!$E$24-O17)/Projection!$C$4-Projection!$F$21)*EXP($C$5+SQRT($C$4)*F17)^0.5</f>
        <v/>
      </c>
      <c r="Q17" s="17">
        <f>P17*EXP($C$5+SQRT($C$4)*G17)+(Projection!$G$20+MAX(0,Projection!$F$24-P17)/Projection!$C$4-Projection!$G$21)*EXP($C$5+SQRT($C$4)*G17)^0.5</f>
        <v/>
      </c>
      <c r="R17" s="17">
        <f>Q17*EXP($C$5+SQRT($C$4)*H17)+(Projection!$H$20+MAX(0,Projection!$G$24-Q17)/Projection!$C$4-Projection!$H$21)*EXP($C$5+SQRT($C$4)*H17)^0.5</f>
        <v/>
      </c>
      <c r="S17" s="17">
        <f>R17*EXP($C$5+SQRT($C$4)*I17)+(Projection!$I$20+MAX(0,Projection!$H$24-R17)/Projection!$C$4-Projection!$I$21)*EXP($C$5+SQRT($C$4)*I17)^0.5</f>
        <v/>
      </c>
      <c r="T17" s="17">
        <f>S17*EXP($C$5+SQRT($C$4)*J17)+(Projection!$J$20+MAX(0,Projection!$I$24-S17)/Projection!$C$4-Projection!$J$21)*EXP($C$5+SQRT($C$4)*J17)^0.5</f>
        <v/>
      </c>
      <c r="U17" s="17">
        <f>T17*EXP($C$5+SQRT($C$4)*K17)+(Projection!$K$20+MAX(0,Projection!$J$24-T17)/Projection!$C$4-Projection!$K$21)*EXP($C$5+SQRT($C$4)*K17)^0.5</f>
        <v/>
      </c>
      <c r="V17" s="17">
        <f>U17*EXP($C$5+SQRT($C$4)*L17)+(Projection!$L$20+MAX(0,Projection!$K$24-U17)/Projection!$C$4-Projection!$L$21)*EXP($C$5+SQRT($C$4)*L17)^0.5</f>
        <v/>
      </c>
      <c r="W17" s="13">
        <f>M17/Projection!$C$24</f>
        <v/>
      </c>
      <c r="X17" s="13">
        <f>N17/Projection!$D$24</f>
        <v/>
      </c>
      <c r="Y17" s="13">
        <f>O17/Projection!$E$24</f>
        <v/>
      </c>
      <c r="Z17" s="13">
        <f>P17/Projection!$F$24</f>
        <v/>
      </c>
      <c r="AA17" s="13">
        <f>Q17/Projection!$G$24</f>
        <v/>
      </c>
      <c r="AB17" s="13">
        <f>R17/Projection!$H$24</f>
        <v/>
      </c>
      <c r="AC17" s="13">
        <f>S17/Projection!$I$24</f>
        <v/>
      </c>
      <c r="AD17" s="13">
        <f>T17/Projection!$J$24</f>
        <v/>
      </c>
      <c r="AE17" s="13">
        <f>U17/Projection!$K$24</f>
        <v/>
      </c>
      <c r="AF17" s="13">
        <f>V17/Projection!$L$24</f>
        <v/>
      </c>
      <c r="AG17" s="13">
        <f>MIN(W17:AF17)</f>
        <v/>
      </c>
    </row>
    <row r="18">
      <c r="B18" s="2" t="n">
        <v>5</v>
      </c>
      <c r="C18" s="20" t="n">
        <v>0.678207</v>
      </c>
      <c r="D18" s="20" t="n">
        <v>-0.124577</v>
      </c>
      <c r="E18" s="20" t="n">
        <v>-0.309461</v>
      </c>
      <c r="F18" s="20" t="n">
        <v>-0.326532</v>
      </c>
      <c r="G18" s="20" t="n">
        <v>0.436018</v>
      </c>
      <c r="H18" s="20" t="n">
        <v>0.898932</v>
      </c>
      <c r="I18" s="20" t="n">
        <v>-0.919492</v>
      </c>
      <c r="J18" s="20" t="n">
        <v>-0.583693</v>
      </c>
      <c r="K18" s="20" t="n">
        <v>-1.522699</v>
      </c>
      <c r="L18" s="20" t="n">
        <v>-0.950734</v>
      </c>
      <c r="M18" s="17">
        <f>Projection!$C$13*EXP($C$5+SQRT($C$4)*C18)+(Projection!$C$20+MAX(0,Projection!$C$14-Projection!$C$13)/Projection!$C$4-Projection!$C$21)*EXP($C$5+SQRT($C$4)*C18)^0.5</f>
        <v/>
      </c>
      <c r="N18" s="17">
        <f>M18*EXP($C$5+SQRT($C$4)*D18)+(Projection!$D$20+MAX(0,Projection!$C$24-M18)/Projection!$C$4-Projection!$D$21)*EXP($C$5+SQRT($C$4)*D18)^0.5</f>
        <v/>
      </c>
      <c r="O18" s="17">
        <f>N18*EXP($C$5+SQRT($C$4)*E18)+(Projection!$E$20+MAX(0,Projection!$D$24-N18)/Projection!$C$4-Projection!$E$21)*EXP($C$5+SQRT($C$4)*E18)^0.5</f>
        <v/>
      </c>
      <c r="P18" s="17">
        <f>O18*EXP($C$5+SQRT($C$4)*F18)+(Projection!$F$20+MAX(0,Projection!$E$24-O18)/Projection!$C$4-Projection!$F$21)*EXP($C$5+SQRT($C$4)*F18)^0.5</f>
        <v/>
      </c>
      <c r="Q18" s="17">
        <f>P18*EXP($C$5+SQRT($C$4)*G18)+(Projection!$G$20+MAX(0,Projection!$F$24-P18)/Projection!$C$4-Projection!$G$21)*EXP($C$5+SQRT($C$4)*G18)^0.5</f>
        <v/>
      </c>
      <c r="R18" s="17">
        <f>Q18*EXP($C$5+SQRT($C$4)*H18)+(Projection!$H$20+MAX(0,Projection!$G$24-Q18)/Projection!$C$4-Projection!$H$21)*EXP($C$5+SQRT($C$4)*H18)^0.5</f>
        <v/>
      </c>
      <c r="S18" s="17">
        <f>R18*EXP($C$5+SQRT($C$4)*I18)+(Projection!$I$20+MAX(0,Projection!$H$24-R18)/Projection!$C$4-Projection!$I$21)*EXP($C$5+SQRT($C$4)*I18)^0.5</f>
        <v/>
      </c>
      <c r="T18" s="17">
        <f>S18*EXP($C$5+SQRT($C$4)*J18)+(Projection!$J$20+MAX(0,Projection!$I$24-S18)/Projection!$C$4-Projection!$J$21)*EXP($C$5+SQRT($C$4)*J18)^0.5</f>
        <v/>
      </c>
      <c r="U18" s="17">
        <f>T18*EXP($C$5+SQRT($C$4)*K18)+(Projection!$K$20+MAX(0,Projection!$J$24-T18)/Projection!$C$4-Projection!$K$21)*EXP($C$5+SQRT($C$4)*K18)^0.5</f>
        <v/>
      </c>
      <c r="V18" s="17">
        <f>U18*EXP($C$5+SQRT($C$4)*L18)+(Projection!$L$20+MAX(0,Projection!$K$24-U18)/Projection!$C$4-Projection!$L$21)*EXP($C$5+SQRT($C$4)*L18)^0.5</f>
        <v/>
      </c>
      <c r="W18" s="13">
        <f>M18/Projection!$C$24</f>
        <v/>
      </c>
      <c r="X18" s="13">
        <f>N18/Projection!$D$24</f>
        <v/>
      </c>
      <c r="Y18" s="13">
        <f>O18/Projection!$E$24</f>
        <v/>
      </c>
      <c r="Z18" s="13">
        <f>P18/Projection!$F$24</f>
        <v/>
      </c>
      <c r="AA18" s="13">
        <f>Q18/Projection!$G$24</f>
        <v/>
      </c>
      <c r="AB18" s="13">
        <f>R18/Projection!$H$24</f>
        <v/>
      </c>
      <c r="AC18" s="13">
        <f>S18/Projection!$I$24</f>
        <v/>
      </c>
      <c r="AD18" s="13">
        <f>T18/Projection!$J$24</f>
        <v/>
      </c>
      <c r="AE18" s="13">
        <f>U18/Projection!$K$24</f>
        <v/>
      </c>
      <c r="AF18" s="13">
        <f>V18/Projection!$L$24</f>
        <v/>
      </c>
      <c r="AG18" s="13">
        <f>MIN(W18:AF18)</f>
        <v/>
      </c>
    </row>
    <row r="19">
      <c r="B19" s="2" t="n">
        <v>6</v>
      </c>
      <c r="C19" s="20" t="n">
        <v>-0.907461</v>
      </c>
      <c r="D19" s="20" t="n">
        <v>0.909226</v>
      </c>
      <c r="E19" s="20" t="n">
        <v>1.585783</v>
      </c>
      <c r="F19" s="20" t="n">
        <v>0.40472</v>
      </c>
      <c r="G19" s="20" t="n">
        <v>0.009563</v>
      </c>
      <c r="H19" s="20" t="n">
        <v>-0.440867</v>
      </c>
      <c r="I19" s="20" t="n">
        <v>1.04359</v>
      </c>
      <c r="J19" s="20" t="n">
        <v>-1.694837</v>
      </c>
      <c r="K19" s="20" t="n">
        <v>-0.115518</v>
      </c>
      <c r="L19" s="20" t="n">
        <v>0.275564</v>
      </c>
      <c r="M19" s="17">
        <f>Projection!$C$13*EXP($C$5+SQRT($C$4)*C19)+(Projection!$C$20+MAX(0,Projection!$C$14-Projection!$C$13)/Projection!$C$4-Projection!$C$21)*EXP($C$5+SQRT($C$4)*C19)^0.5</f>
        <v/>
      </c>
      <c r="N19" s="17">
        <f>M19*EXP($C$5+SQRT($C$4)*D19)+(Projection!$D$20+MAX(0,Projection!$C$24-M19)/Projection!$C$4-Projection!$D$21)*EXP($C$5+SQRT($C$4)*D19)^0.5</f>
        <v/>
      </c>
      <c r="O19" s="17">
        <f>N19*EXP($C$5+SQRT($C$4)*E19)+(Projection!$E$20+MAX(0,Projection!$D$24-N19)/Projection!$C$4-Projection!$E$21)*EXP($C$5+SQRT($C$4)*E19)^0.5</f>
        <v/>
      </c>
      <c r="P19" s="17">
        <f>O19*EXP($C$5+SQRT($C$4)*F19)+(Projection!$F$20+MAX(0,Projection!$E$24-O19)/Projection!$C$4-Projection!$F$21)*EXP($C$5+SQRT($C$4)*F19)^0.5</f>
        <v/>
      </c>
      <c r="Q19" s="17">
        <f>P19*EXP($C$5+SQRT($C$4)*G19)+(Projection!$G$20+MAX(0,Projection!$F$24-P19)/Projection!$C$4-Projection!$G$21)*EXP($C$5+SQRT($C$4)*G19)^0.5</f>
        <v/>
      </c>
      <c r="R19" s="17">
        <f>Q19*EXP($C$5+SQRT($C$4)*H19)+(Projection!$H$20+MAX(0,Projection!$G$24-Q19)/Projection!$C$4-Projection!$H$21)*EXP($C$5+SQRT($C$4)*H19)^0.5</f>
        <v/>
      </c>
      <c r="S19" s="17">
        <f>R19*EXP($C$5+SQRT($C$4)*I19)+(Projection!$I$20+MAX(0,Projection!$H$24-R19)/Projection!$C$4-Projection!$I$21)*EXP($C$5+SQRT($C$4)*I19)^0.5</f>
        <v/>
      </c>
      <c r="T19" s="17">
        <f>S19*EXP($C$5+SQRT($C$4)*J19)+(Projection!$J$20+MAX(0,Projection!$I$24-S19)/Projection!$C$4-Projection!$J$21)*EXP($C$5+SQRT($C$4)*J19)^0.5</f>
        <v/>
      </c>
      <c r="U19" s="17">
        <f>T19*EXP($C$5+SQRT($C$4)*K19)+(Projection!$K$20+MAX(0,Projection!$J$24-T19)/Projection!$C$4-Projection!$K$21)*EXP($C$5+SQRT($C$4)*K19)^0.5</f>
        <v/>
      </c>
      <c r="V19" s="17">
        <f>U19*EXP($C$5+SQRT($C$4)*L19)+(Projection!$L$20+MAX(0,Projection!$K$24-U19)/Projection!$C$4-Projection!$L$21)*EXP($C$5+SQRT($C$4)*L19)^0.5</f>
        <v/>
      </c>
      <c r="W19" s="13">
        <f>M19/Projection!$C$24</f>
        <v/>
      </c>
      <c r="X19" s="13">
        <f>N19/Projection!$D$24</f>
        <v/>
      </c>
      <c r="Y19" s="13">
        <f>O19/Projection!$E$24</f>
        <v/>
      </c>
      <c r="Z19" s="13">
        <f>P19/Projection!$F$24</f>
        <v/>
      </c>
      <c r="AA19" s="13">
        <f>Q19/Projection!$G$24</f>
        <v/>
      </c>
      <c r="AB19" s="13">
        <f>R19/Projection!$H$24</f>
        <v/>
      </c>
      <c r="AC19" s="13">
        <f>S19/Projection!$I$24</f>
        <v/>
      </c>
      <c r="AD19" s="13">
        <f>T19/Projection!$J$24</f>
        <v/>
      </c>
      <c r="AE19" s="13">
        <f>U19/Projection!$K$24</f>
        <v/>
      </c>
      <c r="AF19" s="13">
        <f>V19/Projection!$L$24</f>
        <v/>
      </c>
      <c r="AG19" s="13">
        <f>MIN(W19:AF19)</f>
        <v/>
      </c>
    </row>
    <row r="20">
      <c r="B20" s="2" t="n">
        <v>7</v>
      </c>
      <c r="C20" s="20" t="n">
        <v>0.425601</v>
      </c>
      <c r="D20" s="20" t="n">
        <v>2.130834</v>
      </c>
      <c r="E20" s="20" t="n">
        <v>1.546781</v>
      </c>
      <c r="F20" s="20" t="n">
        <v>1.163785</v>
      </c>
      <c r="G20" s="20" t="n">
        <v>0.058673</v>
      </c>
      <c r="H20" s="20" t="n">
        <v>-0.182635</v>
      </c>
      <c r="I20" s="20" t="n">
        <v>-1.283443</v>
      </c>
      <c r="J20" s="20" t="n">
        <v>1.335087</v>
      </c>
      <c r="K20" s="20" t="n">
        <v>0.335717</v>
      </c>
      <c r="L20" s="20" t="n">
        <v>1.405911</v>
      </c>
      <c r="M20" s="17">
        <f>Projection!$C$13*EXP($C$5+SQRT($C$4)*C20)+(Projection!$C$20+MAX(0,Projection!$C$14-Projection!$C$13)/Projection!$C$4-Projection!$C$21)*EXP($C$5+SQRT($C$4)*C20)^0.5</f>
        <v/>
      </c>
      <c r="N20" s="17">
        <f>M20*EXP($C$5+SQRT($C$4)*D20)+(Projection!$D$20+MAX(0,Projection!$C$24-M20)/Projection!$C$4-Projection!$D$21)*EXP($C$5+SQRT($C$4)*D20)^0.5</f>
        <v/>
      </c>
      <c r="O20" s="17">
        <f>N20*EXP($C$5+SQRT($C$4)*E20)+(Projection!$E$20+MAX(0,Projection!$D$24-N20)/Projection!$C$4-Projection!$E$21)*EXP($C$5+SQRT($C$4)*E20)^0.5</f>
        <v/>
      </c>
      <c r="P20" s="17">
        <f>O20*EXP($C$5+SQRT($C$4)*F20)+(Projection!$F$20+MAX(0,Projection!$E$24-O20)/Projection!$C$4-Projection!$F$21)*EXP($C$5+SQRT($C$4)*F20)^0.5</f>
        <v/>
      </c>
      <c r="Q20" s="17">
        <f>P20*EXP($C$5+SQRT($C$4)*G20)+(Projection!$G$20+MAX(0,Projection!$F$24-P20)/Projection!$C$4-Projection!$G$21)*EXP($C$5+SQRT($C$4)*G20)^0.5</f>
        <v/>
      </c>
      <c r="R20" s="17">
        <f>Q20*EXP($C$5+SQRT($C$4)*H20)+(Projection!$H$20+MAX(0,Projection!$G$24-Q20)/Projection!$C$4-Projection!$H$21)*EXP($C$5+SQRT($C$4)*H20)^0.5</f>
        <v/>
      </c>
      <c r="S20" s="17">
        <f>R20*EXP($C$5+SQRT($C$4)*I20)+(Projection!$I$20+MAX(0,Projection!$H$24-R20)/Projection!$C$4-Projection!$I$21)*EXP($C$5+SQRT($C$4)*I20)^0.5</f>
        <v/>
      </c>
      <c r="T20" s="17">
        <f>S20*EXP($C$5+SQRT($C$4)*J20)+(Projection!$J$20+MAX(0,Projection!$I$24-S20)/Projection!$C$4-Projection!$J$21)*EXP($C$5+SQRT($C$4)*J20)^0.5</f>
        <v/>
      </c>
      <c r="U20" s="17">
        <f>T20*EXP($C$5+SQRT($C$4)*K20)+(Projection!$K$20+MAX(0,Projection!$J$24-T20)/Projection!$C$4-Projection!$K$21)*EXP($C$5+SQRT($C$4)*K20)^0.5</f>
        <v/>
      </c>
      <c r="V20" s="17">
        <f>U20*EXP($C$5+SQRT($C$4)*L20)+(Projection!$L$20+MAX(0,Projection!$K$24-U20)/Projection!$C$4-Projection!$L$21)*EXP($C$5+SQRT($C$4)*L20)^0.5</f>
        <v/>
      </c>
      <c r="W20" s="13">
        <f>M20/Projection!$C$24</f>
        <v/>
      </c>
      <c r="X20" s="13">
        <f>N20/Projection!$D$24</f>
        <v/>
      </c>
      <c r="Y20" s="13">
        <f>O20/Projection!$E$24</f>
        <v/>
      </c>
      <c r="Z20" s="13">
        <f>P20/Projection!$F$24</f>
        <v/>
      </c>
      <c r="AA20" s="13">
        <f>Q20/Projection!$G$24</f>
        <v/>
      </c>
      <c r="AB20" s="13">
        <f>R20/Projection!$H$24</f>
        <v/>
      </c>
      <c r="AC20" s="13">
        <f>S20/Projection!$I$24</f>
        <v/>
      </c>
      <c r="AD20" s="13">
        <f>T20/Projection!$J$24</f>
        <v/>
      </c>
      <c r="AE20" s="13">
        <f>U20/Projection!$K$24</f>
        <v/>
      </c>
      <c r="AF20" s="13">
        <f>V20/Projection!$L$24</f>
        <v/>
      </c>
      <c r="AG20" s="13">
        <f>MIN(W20:AF20)</f>
        <v/>
      </c>
    </row>
    <row r="21">
      <c r="B21" s="2" t="n">
        <v>8</v>
      </c>
      <c r="C21" s="20" t="n">
        <v>0.39527</v>
      </c>
      <c r="D21" s="20" t="n">
        <v>2.156393</v>
      </c>
      <c r="E21" s="20" t="n">
        <v>-0.057749</v>
      </c>
      <c r="F21" s="20" t="n">
        <v>-0.827587</v>
      </c>
      <c r="G21" s="20" t="n">
        <v>-0.340065</v>
      </c>
      <c r="H21" s="20" t="n">
        <v>-0.29645</v>
      </c>
      <c r="I21" s="20" t="n">
        <v>-2.329987</v>
      </c>
      <c r="J21" s="20" t="n">
        <v>0.8685580000000001</v>
      </c>
      <c r="K21" s="20" t="n">
        <v>-0.212552</v>
      </c>
      <c r="L21" s="20" t="n">
        <v>-0.874021</v>
      </c>
      <c r="M21" s="17">
        <f>Projection!$C$13*EXP($C$5+SQRT($C$4)*C21)+(Projection!$C$20+MAX(0,Projection!$C$14-Projection!$C$13)/Projection!$C$4-Projection!$C$21)*EXP($C$5+SQRT($C$4)*C21)^0.5</f>
        <v/>
      </c>
      <c r="N21" s="17">
        <f>M21*EXP($C$5+SQRT($C$4)*D21)+(Projection!$D$20+MAX(0,Projection!$C$24-M21)/Projection!$C$4-Projection!$D$21)*EXP($C$5+SQRT($C$4)*D21)^0.5</f>
        <v/>
      </c>
      <c r="O21" s="17">
        <f>N21*EXP($C$5+SQRT($C$4)*E21)+(Projection!$E$20+MAX(0,Projection!$D$24-N21)/Projection!$C$4-Projection!$E$21)*EXP($C$5+SQRT($C$4)*E21)^0.5</f>
        <v/>
      </c>
      <c r="P21" s="17">
        <f>O21*EXP($C$5+SQRT($C$4)*F21)+(Projection!$F$20+MAX(0,Projection!$E$24-O21)/Projection!$C$4-Projection!$F$21)*EXP($C$5+SQRT($C$4)*F21)^0.5</f>
        <v/>
      </c>
      <c r="Q21" s="17">
        <f>P21*EXP($C$5+SQRT($C$4)*G21)+(Projection!$G$20+MAX(0,Projection!$F$24-P21)/Projection!$C$4-Projection!$G$21)*EXP($C$5+SQRT($C$4)*G21)^0.5</f>
        <v/>
      </c>
      <c r="R21" s="17">
        <f>Q21*EXP($C$5+SQRT($C$4)*H21)+(Projection!$H$20+MAX(0,Projection!$G$24-Q21)/Projection!$C$4-Projection!$H$21)*EXP($C$5+SQRT($C$4)*H21)^0.5</f>
        <v/>
      </c>
      <c r="S21" s="17">
        <f>R21*EXP($C$5+SQRT($C$4)*I21)+(Projection!$I$20+MAX(0,Projection!$H$24-R21)/Projection!$C$4-Projection!$I$21)*EXP($C$5+SQRT($C$4)*I21)^0.5</f>
        <v/>
      </c>
      <c r="T21" s="17">
        <f>S21*EXP($C$5+SQRT($C$4)*J21)+(Projection!$J$20+MAX(0,Projection!$I$24-S21)/Projection!$C$4-Projection!$J$21)*EXP($C$5+SQRT($C$4)*J21)^0.5</f>
        <v/>
      </c>
      <c r="U21" s="17">
        <f>T21*EXP($C$5+SQRT($C$4)*K21)+(Projection!$K$20+MAX(0,Projection!$J$24-T21)/Projection!$C$4-Projection!$K$21)*EXP($C$5+SQRT($C$4)*K21)^0.5</f>
        <v/>
      </c>
      <c r="V21" s="17">
        <f>U21*EXP($C$5+SQRT($C$4)*L21)+(Projection!$L$20+MAX(0,Projection!$K$24-U21)/Projection!$C$4-Projection!$L$21)*EXP($C$5+SQRT($C$4)*L21)^0.5</f>
        <v/>
      </c>
      <c r="W21" s="13">
        <f>M21/Projection!$C$24</f>
        <v/>
      </c>
      <c r="X21" s="13">
        <f>N21/Projection!$D$24</f>
        <v/>
      </c>
      <c r="Y21" s="13">
        <f>O21/Projection!$E$24</f>
        <v/>
      </c>
      <c r="Z21" s="13">
        <f>P21/Projection!$F$24</f>
        <v/>
      </c>
      <c r="AA21" s="13">
        <f>Q21/Projection!$G$24</f>
        <v/>
      </c>
      <c r="AB21" s="13">
        <f>R21/Projection!$H$24</f>
        <v/>
      </c>
      <c r="AC21" s="13">
        <f>S21/Projection!$I$24</f>
        <v/>
      </c>
      <c r="AD21" s="13">
        <f>T21/Projection!$J$24</f>
        <v/>
      </c>
      <c r="AE21" s="13">
        <f>U21/Projection!$K$24</f>
        <v/>
      </c>
      <c r="AF21" s="13">
        <f>V21/Projection!$L$24</f>
        <v/>
      </c>
      <c r="AG21" s="13">
        <f>MIN(W21:AF21)</f>
        <v/>
      </c>
    </row>
    <row r="22">
      <c r="B22" s="2" t="n">
        <v>9</v>
      </c>
      <c r="C22" s="20" t="n">
        <v>-0.5343059999999999</v>
      </c>
      <c r="D22" s="20" t="n">
        <v>-0.037602</v>
      </c>
      <c r="E22" s="20" t="n">
        <v>0.67728</v>
      </c>
      <c r="F22" s="20" t="n">
        <v>-0.567688</v>
      </c>
      <c r="G22" s="20" t="n">
        <v>-1.84149</v>
      </c>
      <c r="H22" s="20" t="n">
        <v>0.533552</v>
      </c>
      <c r="I22" s="20" t="n">
        <v>0.333697</v>
      </c>
      <c r="J22" s="20" t="n">
        <v>-0.453099</v>
      </c>
      <c r="K22" s="20" t="n">
        <v>0.771895</v>
      </c>
      <c r="L22" s="20" t="n">
        <v>-0.125682</v>
      </c>
      <c r="M22" s="17">
        <f>Projection!$C$13*EXP($C$5+SQRT($C$4)*C22)+(Projection!$C$20+MAX(0,Projection!$C$14-Projection!$C$13)/Projection!$C$4-Projection!$C$21)*EXP($C$5+SQRT($C$4)*C22)^0.5</f>
        <v/>
      </c>
      <c r="N22" s="17">
        <f>M22*EXP($C$5+SQRT($C$4)*D22)+(Projection!$D$20+MAX(0,Projection!$C$24-M22)/Projection!$C$4-Projection!$D$21)*EXP($C$5+SQRT($C$4)*D22)^0.5</f>
        <v/>
      </c>
      <c r="O22" s="17">
        <f>N22*EXP($C$5+SQRT($C$4)*E22)+(Projection!$E$20+MAX(0,Projection!$D$24-N22)/Projection!$C$4-Projection!$E$21)*EXP($C$5+SQRT($C$4)*E22)^0.5</f>
        <v/>
      </c>
      <c r="P22" s="17">
        <f>O22*EXP($C$5+SQRT($C$4)*F22)+(Projection!$F$20+MAX(0,Projection!$E$24-O22)/Projection!$C$4-Projection!$F$21)*EXP($C$5+SQRT($C$4)*F22)^0.5</f>
        <v/>
      </c>
      <c r="Q22" s="17">
        <f>P22*EXP($C$5+SQRT($C$4)*G22)+(Projection!$G$20+MAX(0,Projection!$F$24-P22)/Projection!$C$4-Projection!$G$21)*EXP($C$5+SQRT($C$4)*G22)^0.5</f>
        <v/>
      </c>
      <c r="R22" s="17">
        <f>Q22*EXP($C$5+SQRT($C$4)*H22)+(Projection!$H$20+MAX(0,Projection!$G$24-Q22)/Projection!$C$4-Projection!$H$21)*EXP($C$5+SQRT($C$4)*H22)^0.5</f>
        <v/>
      </c>
      <c r="S22" s="17">
        <f>R22*EXP($C$5+SQRT($C$4)*I22)+(Projection!$I$20+MAX(0,Projection!$H$24-R22)/Projection!$C$4-Projection!$I$21)*EXP($C$5+SQRT($C$4)*I22)^0.5</f>
        <v/>
      </c>
      <c r="T22" s="17">
        <f>S22*EXP($C$5+SQRT($C$4)*J22)+(Projection!$J$20+MAX(0,Projection!$I$24-S22)/Projection!$C$4-Projection!$J$21)*EXP($C$5+SQRT($C$4)*J22)^0.5</f>
        <v/>
      </c>
      <c r="U22" s="17">
        <f>T22*EXP($C$5+SQRT($C$4)*K22)+(Projection!$K$20+MAX(0,Projection!$J$24-T22)/Projection!$C$4-Projection!$K$21)*EXP($C$5+SQRT($C$4)*K22)^0.5</f>
        <v/>
      </c>
      <c r="V22" s="17">
        <f>U22*EXP($C$5+SQRT($C$4)*L22)+(Projection!$L$20+MAX(0,Projection!$K$24-U22)/Projection!$C$4-Projection!$L$21)*EXP($C$5+SQRT($C$4)*L22)^0.5</f>
        <v/>
      </c>
      <c r="W22" s="13">
        <f>M22/Projection!$C$24</f>
        <v/>
      </c>
      <c r="X22" s="13">
        <f>N22/Projection!$D$24</f>
        <v/>
      </c>
      <c r="Y22" s="13">
        <f>O22/Projection!$E$24</f>
        <v/>
      </c>
      <c r="Z22" s="13">
        <f>P22/Projection!$F$24</f>
        <v/>
      </c>
      <c r="AA22" s="13">
        <f>Q22/Projection!$G$24</f>
        <v/>
      </c>
      <c r="AB22" s="13">
        <f>R22/Projection!$H$24</f>
        <v/>
      </c>
      <c r="AC22" s="13">
        <f>S22/Projection!$I$24</f>
        <v/>
      </c>
      <c r="AD22" s="13">
        <f>T22/Projection!$J$24</f>
        <v/>
      </c>
      <c r="AE22" s="13">
        <f>U22/Projection!$K$24</f>
        <v/>
      </c>
      <c r="AF22" s="13">
        <f>V22/Projection!$L$24</f>
        <v/>
      </c>
      <c r="AG22" s="13">
        <f>MIN(W22:AF22)</f>
        <v/>
      </c>
    </row>
    <row r="23">
      <c r="B23" s="2" t="n">
        <v>10</v>
      </c>
      <c r="C23" s="20" t="n">
        <v>0.897427</v>
      </c>
      <c r="D23" s="20" t="n">
        <v>0.507829</v>
      </c>
      <c r="E23" s="20" t="n">
        <v>0.178175</v>
      </c>
      <c r="F23" s="20" t="n">
        <v>-0.080969</v>
      </c>
      <c r="G23" s="20" t="n">
        <v>0.671883</v>
      </c>
      <c r="H23" s="20" t="n">
        <v>0.046302</v>
      </c>
      <c r="I23" s="20" t="n">
        <v>-0.033546</v>
      </c>
      <c r="J23" s="20" t="n">
        <v>-0.044941</v>
      </c>
      <c r="K23" s="20" t="n">
        <v>-0.06628299999999999</v>
      </c>
      <c r="L23" s="20" t="n">
        <v>1.802911</v>
      </c>
      <c r="M23" s="17">
        <f>Projection!$C$13*EXP($C$5+SQRT($C$4)*C23)+(Projection!$C$20+MAX(0,Projection!$C$14-Projection!$C$13)/Projection!$C$4-Projection!$C$21)*EXP($C$5+SQRT($C$4)*C23)^0.5</f>
        <v/>
      </c>
      <c r="N23" s="17">
        <f>M23*EXP($C$5+SQRT($C$4)*D23)+(Projection!$D$20+MAX(0,Projection!$C$24-M23)/Projection!$C$4-Projection!$D$21)*EXP($C$5+SQRT($C$4)*D23)^0.5</f>
        <v/>
      </c>
      <c r="O23" s="17">
        <f>N23*EXP($C$5+SQRT($C$4)*E23)+(Projection!$E$20+MAX(0,Projection!$D$24-N23)/Projection!$C$4-Projection!$E$21)*EXP($C$5+SQRT($C$4)*E23)^0.5</f>
        <v/>
      </c>
      <c r="P23" s="17">
        <f>O23*EXP($C$5+SQRT($C$4)*F23)+(Projection!$F$20+MAX(0,Projection!$E$24-O23)/Projection!$C$4-Projection!$F$21)*EXP($C$5+SQRT($C$4)*F23)^0.5</f>
        <v/>
      </c>
      <c r="Q23" s="17">
        <f>P23*EXP($C$5+SQRT($C$4)*G23)+(Projection!$G$20+MAX(0,Projection!$F$24-P23)/Projection!$C$4-Projection!$G$21)*EXP($C$5+SQRT($C$4)*G23)^0.5</f>
        <v/>
      </c>
      <c r="R23" s="17">
        <f>Q23*EXP($C$5+SQRT($C$4)*H23)+(Projection!$H$20+MAX(0,Projection!$G$24-Q23)/Projection!$C$4-Projection!$H$21)*EXP($C$5+SQRT($C$4)*H23)^0.5</f>
        <v/>
      </c>
      <c r="S23" s="17">
        <f>R23*EXP($C$5+SQRT($C$4)*I23)+(Projection!$I$20+MAX(0,Projection!$H$24-R23)/Projection!$C$4-Projection!$I$21)*EXP($C$5+SQRT($C$4)*I23)^0.5</f>
        <v/>
      </c>
      <c r="T23" s="17">
        <f>S23*EXP($C$5+SQRT($C$4)*J23)+(Projection!$J$20+MAX(0,Projection!$I$24-S23)/Projection!$C$4-Projection!$J$21)*EXP($C$5+SQRT($C$4)*J23)^0.5</f>
        <v/>
      </c>
      <c r="U23" s="17">
        <f>T23*EXP($C$5+SQRT($C$4)*K23)+(Projection!$K$20+MAX(0,Projection!$J$24-T23)/Projection!$C$4-Projection!$K$21)*EXP($C$5+SQRT($C$4)*K23)^0.5</f>
        <v/>
      </c>
      <c r="V23" s="17">
        <f>U23*EXP($C$5+SQRT($C$4)*L23)+(Projection!$L$20+MAX(0,Projection!$K$24-U23)/Projection!$C$4-Projection!$L$21)*EXP($C$5+SQRT($C$4)*L23)^0.5</f>
        <v/>
      </c>
      <c r="W23" s="13">
        <f>M23/Projection!$C$24</f>
        <v/>
      </c>
      <c r="X23" s="13">
        <f>N23/Projection!$D$24</f>
        <v/>
      </c>
      <c r="Y23" s="13">
        <f>O23/Projection!$E$24</f>
        <v/>
      </c>
      <c r="Z23" s="13">
        <f>P23/Projection!$F$24</f>
        <v/>
      </c>
      <c r="AA23" s="13">
        <f>Q23/Projection!$G$24</f>
        <v/>
      </c>
      <c r="AB23" s="13">
        <f>R23/Projection!$H$24</f>
        <v/>
      </c>
      <c r="AC23" s="13">
        <f>S23/Projection!$I$24</f>
        <v/>
      </c>
      <c r="AD23" s="13">
        <f>T23/Projection!$J$24</f>
        <v/>
      </c>
      <c r="AE23" s="13">
        <f>U23/Projection!$K$24</f>
        <v/>
      </c>
      <c r="AF23" s="13">
        <f>V23/Projection!$L$24</f>
        <v/>
      </c>
      <c r="AG23" s="13">
        <f>MIN(W23:AF23)</f>
        <v/>
      </c>
    </row>
    <row r="24">
      <c r="B24" s="2" t="n">
        <v>11</v>
      </c>
      <c r="C24" s="20" t="n">
        <v>-0.083869</v>
      </c>
      <c r="D24" s="20" t="n">
        <v>-1.340927</v>
      </c>
      <c r="E24" s="20" t="n">
        <v>-1.325683</v>
      </c>
      <c r="F24" s="20" t="n">
        <v>1.441599</v>
      </c>
      <c r="G24" s="20" t="n">
        <v>-0.783195</v>
      </c>
      <c r="H24" s="20" t="n">
        <v>-0.499875</v>
      </c>
      <c r="I24" s="20" t="n">
        <v>0.5656679999999999</v>
      </c>
      <c r="J24" s="20" t="n">
        <v>-0.875413</v>
      </c>
      <c r="K24" s="20" t="n">
        <v>-1.229016</v>
      </c>
      <c r="L24" s="20" t="n">
        <v>-1.575698</v>
      </c>
      <c r="M24" s="17">
        <f>Projection!$C$13*EXP($C$5+SQRT($C$4)*C24)+(Projection!$C$20+MAX(0,Projection!$C$14-Projection!$C$13)/Projection!$C$4-Projection!$C$21)*EXP($C$5+SQRT($C$4)*C24)^0.5</f>
        <v/>
      </c>
      <c r="N24" s="17">
        <f>M24*EXP($C$5+SQRT($C$4)*D24)+(Projection!$D$20+MAX(0,Projection!$C$24-M24)/Projection!$C$4-Projection!$D$21)*EXP($C$5+SQRT($C$4)*D24)^0.5</f>
        <v/>
      </c>
      <c r="O24" s="17">
        <f>N24*EXP($C$5+SQRT($C$4)*E24)+(Projection!$E$20+MAX(0,Projection!$D$24-N24)/Projection!$C$4-Projection!$E$21)*EXP($C$5+SQRT($C$4)*E24)^0.5</f>
        <v/>
      </c>
      <c r="P24" s="17">
        <f>O24*EXP($C$5+SQRT($C$4)*F24)+(Projection!$F$20+MAX(0,Projection!$E$24-O24)/Projection!$C$4-Projection!$F$21)*EXP($C$5+SQRT($C$4)*F24)^0.5</f>
        <v/>
      </c>
      <c r="Q24" s="17">
        <f>P24*EXP($C$5+SQRT($C$4)*G24)+(Projection!$G$20+MAX(0,Projection!$F$24-P24)/Projection!$C$4-Projection!$G$21)*EXP($C$5+SQRT($C$4)*G24)^0.5</f>
        <v/>
      </c>
      <c r="R24" s="17">
        <f>Q24*EXP($C$5+SQRT($C$4)*H24)+(Projection!$H$20+MAX(0,Projection!$G$24-Q24)/Projection!$C$4-Projection!$H$21)*EXP($C$5+SQRT($C$4)*H24)^0.5</f>
        <v/>
      </c>
      <c r="S24" s="17">
        <f>R24*EXP($C$5+SQRT($C$4)*I24)+(Projection!$I$20+MAX(0,Projection!$H$24-R24)/Projection!$C$4-Projection!$I$21)*EXP($C$5+SQRT($C$4)*I24)^0.5</f>
        <v/>
      </c>
      <c r="T24" s="17">
        <f>S24*EXP($C$5+SQRT($C$4)*J24)+(Projection!$J$20+MAX(0,Projection!$I$24-S24)/Projection!$C$4-Projection!$J$21)*EXP($C$5+SQRT($C$4)*J24)^0.5</f>
        <v/>
      </c>
      <c r="U24" s="17">
        <f>T24*EXP($C$5+SQRT($C$4)*K24)+(Projection!$K$20+MAX(0,Projection!$J$24-T24)/Projection!$C$4-Projection!$K$21)*EXP($C$5+SQRT($C$4)*K24)^0.5</f>
        <v/>
      </c>
      <c r="V24" s="17">
        <f>U24*EXP($C$5+SQRT($C$4)*L24)+(Projection!$L$20+MAX(0,Projection!$K$24-U24)/Projection!$C$4-Projection!$L$21)*EXP($C$5+SQRT($C$4)*L24)^0.5</f>
        <v/>
      </c>
      <c r="W24" s="13">
        <f>M24/Projection!$C$24</f>
        <v/>
      </c>
      <c r="X24" s="13">
        <f>N24/Projection!$D$24</f>
        <v/>
      </c>
      <c r="Y24" s="13">
        <f>O24/Projection!$E$24</f>
        <v/>
      </c>
      <c r="Z24" s="13">
        <f>P24/Projection!$F$24</f>
        <v/>
      </c>
      <c r="AA24" s="13">
        <f>Q24/Projection!$G$24</f>
        <v/>
      </c>
      <c r="AB24" s="13">
        <f>R24/Projection!$H$24</f>
        <v/>
      </c>
      <c r="AC24" s="13">
        <f>S24/Projection!$I$24</f>
        <v/>
      </c>
      <c r="AD24" s="13">
        <f>T24/Projection!$J$24</f>
        <v/>
      </c>
      <c r="AE24" s="13">
        <f>U24/Projection!$K$24</f>
        <v/>
      </c>
      <c r="AF24" s="13">
        <f>V24/Projection!$L$24</f>
        <v/>
      </c>
      <c r="AG24" s="13">
        <f>MIN(W24:AF24)</f>
        <v/>
      </c>
    </row>
    <row r="25">
      <c r="B25" s="2" t="n">
        <v>12</v>
      </c>
      <c r="C25" s="20" t="n">
        <v>-0.024194</v>
      </c>
      <c r="D25" s="20" t="n">
        <v>-0.601032</v>
      </c>
      <c r="E25" s="20" t="n">
        <v>0.51998</v>
      </c>
      <c r="F25" s="20" t="n">
        <v>-0.032668</v>
      </c>
      <c r="G25" s="20" t="n">
        <v>-0.746564</v>
      </c>
      <c r="H25" s="20" t="n">
        <v>-0.150576</v>
      </c>
      <c r="I25" s="20" t="n">
        <v>-0.168386</v>
      </c>
      <c r="J25" s="20" t="n">
        <v>-1.798679</v>
      </c>
      <c r="K25" s="20" t="n">
        <v>-0.008329</v>
      </c>
      <c r="L25" s="20" t="n">
        <v>-0.032622</v>
      </c>
      <c r="M25" s="17">
        <f>Projection!$C$13*EXP($C$5+SQRT($C$4)*C25)+(Projection!$C$20+MAX(0,Projection!$C$14-Projection!$C$13)/Projection!$C$4-Projection!$C$21)*EXP($C$5+SQRT($C$4)*C25)^0.5</f>
        <v/>
      </c>
      <c r="N25" s="17">
        <f>M25*EXP($C$5+SQRT($C$4)*D25)+(Projection!$D$20+MAX(0,Projection!$C$24-M25)/Projection!$C$4-Projection!$D$21)*EXP($C$5+SQRT($C$4)*D25)^0.5</f>
        <v/>
      </c>
      <c r="O25" s="17">
        <f>N25*EXP($C$5+SQRT($C$4)*E25)+(Projection!$E$20+MAX(0,Projection!$D$24-N25)/Projection!$C$4-Projection!$E$21)*EXP($C$5+SQRT($C$4)*E25)^0.5</f>
        <v/>
      </c>
      <c r="P25" s="17">
        <f>O25*EXP($C$5+SQRT($C$4)*F25)+(Projection!$F$20+MAX(0,Projection!$E$24-O25)/Projection!$C$4-Projection!$F$21)*EXP($C$5+SQRT($C$4)*F25)^0.5</f>
        <v/>
      </c>
      <c r="Q25" s="17">
        <f>P25*EXP($C$5+SQRT($C$4)*G25)+(Projection!$G$20+MAX(0,Projection!$F$24-P25)/Projection!$C$4-Projection!$G$21)*EXP($C$5+SQRT($C$4)*G25)^0.5</f>
        <v/>
      </c>
      <c r="R25" s="17">
        <f>Q25*EXP($C$5+SQRT($C$4)*H25)+(Projection!$H$20+MAX(0,Projection!$G$24-Q25)/Projection!$C$4-Projection!$H$21)*EXP($C$5+SQRT($C$4)*H25)^0.5</f>
        <v/>
      </c>
      <c r="S25" s="17">
        <f>R25*EXP($C$5+SQRT($C$4)*I25)+(Projection!$I$20+MAX(0,Projection!$H$24-R25)/Projection!$C$4-Projection!$I$21)*EXP($C$5+SQRT($C$4)*I25)^0.5</f>
        <v/>
      </c>
      <c r="T25" s="17">
        <f>S25*EXP($C$5+SQRT($C$4)*J25)+(Projection!$J$20+MAX(0,Projection!$I$24-S25)/Projection!$C$4-Projection!$J$21)*EXP($C$5+SQRT($C$4)*J25)^0.5</f>
        <v/>
      </c>
      <c r="U25" s="17">
        <f>T25*EXP($C$5+SQRT($C$4)*K25)+(Projection!$K$20+MAX(0,Projection!$J$24-T25)/Projection!$C$4-Projection!$K$21)*EXP($C$5+SQRT($C$4)*K25)^0.5</f>
        <v/>
      </c>
      <c r="V25" s="17">
        <f>U25*EXP($C$5+SQRT($C$4)*L25)+(Projection!$L$20+MAX(0,Projection!$K$24-U25)/Projection!$C$4-Projection!$L$21)*EXP($C$5+SQRT($C$4)*L25)^0.5</f>
        <v/>
      </c>
      <c r="W25" s="13">
        <f>M25/Projection!$C$24</f>
        <v/>
      </c>
      <c r="X25" s="13">
        <f>N25/Projection!$D$24</f>
        <v/>
      </c>
      <c r="Y25" s="13">
        <f>O25/Projection!$E$24</f>
        <v/>
      </c>
      <c r="Z25" s="13">
        <f>P25/Projection!$F$24</f>
        <v/>
      </c>
      <c r="AA25" s="13">
        <f>Q25/Projection!$G$24</f>
        <v/>
      </c>
      <c r="AB25" s="13">
        <f>R25/Projection!$H$24</f>
        <v/>
      </c>
      <c r="AC25" s="13">
        <f>S25/Projection!$I$24</f>
        <v/>
      </c>
      <c r="AD25" s="13">
        <f>T25/Projection!$J$24</f>
        <v/>
      </c>
      <c r="AE25" s="13">
        <f>U25/Projection!$K$24</f>
        <v/>
      </c>
      <c r="AF25" s="13">
        <f>V25/Projection!$L$24</f>
        <v/>
      </c>
      <c r="AG25" s="13">
        <f>MIN(W25:AF25)</f>
        <v/>
      </c>
    </row>
    <row r="26">
      <c r="B26" s="2" t="n">
        <v>13</v>
      </c>
      <c r="C26" s="20" t="n">
        <v>-0.238611</v>
      </c>
      <c r="D26" s="20" t="n">
        <v>-0.7553569999999999</v>
      </c>
      <c r="E26" s="20" t="n">
        <v>-0.012131</v>
      </c>
      <c r="F26" s="20" t="n">
        <v>0.842043</v>
      </c>
      <c r="G26" s="20" t="n">
        <v>0.077335</v>
      </c>
      <c r="H26" s="20" t="n">
        <v>-0.717471</v>
      </c>
      <c r="I26" s="20" t="n">
        <v>0.457612</v>
      </c>
      <c r="J26" s="20" t="n">
        <v>1.316133</v>
      </c>
      <c r="K26" s="20" t="n">
        <v>0.748743</v>
      </c>
      <c r="L26" s="20" t="n">
        <v>-0.361015</v>
      </c>
      <c r="M26" s="17">
        <f>Projection!$C$13*EXP($C$5+SQRT($C$4)*C26)+(Projection!$C$20+MAX(0,Projection!$C$14-Projection!$C$13)/Projection!$C$4-Projection!$C$21)*EXP($C$5+SQRT($C$4)*C26)^0.5</f>
        <v/>
      </c>
      <c r="N26" s="17">
        <f>M26*EXP($C$5+SQRT($C$4)*D26)+(Projection!$D$20+MAX(0,Projection!$C$24-M26)/Projection!$C$4-Projection!$D$21)*EXP($C$5+SQRT($C$4)*D26)^0.5</f>
        <v/>
      </c>
      <c r="O26" s="17">
        <f>N26*EXP($C$5+SQRT($C$4)*E26)+(Projection!$E$20+MAX(0,Projection!$D$24-N26)/Projection!$C$4-Projection!$E$21)*EXP($C$5+SQRT($C$4)*E26)^0.5</f>
        <v/>
      </c>
      <c r="P26" s="17">
        <f>O26*EXP($C$5+SQRT($C$4)*F26)+(Projection!$F$20+MAX(0,Projection!$E$24-O26)/Projection!$C$4-Projection!$F$21)*EXP($C$5+SQRT($C$4)*F26)^0.5</f>
        <v/>
      </c>
      <c r="Q26" s="17">
        <f>P26*EXP($C$5+SQRT($C$4)*G26)+(Projection!$G$20+MAX(0,Projection!$F$24-P26)/Projection!$C$4-Projection!$G$21)*EXP($C$5+SQRT($C$4)*G26)^0.5</f>
        <v/>
      </c>
      <c r="R26" s="17">
        <f>Q26*EXP($C$5+SQRT($C$4)*H26)+(Projection!$H$20+MAX(0,Projection!$G$24-Q26)/Projection!$C$4-Projection!$H$21)*EXP($C$5+SQRT($C$4)*H26)^0.5</f>
        <v/>
      </c>
      <c r="S26" s="17">
        <f>R26*EXP($C$5+SQRT($C$4)*I26)+(Projection!$I$20+MAX(0,Projection!$H$24-R26)/Projection!$C$4-Projection!$I$21)*EXP($C$5+SQRT($C$4)*I26)^0.5</f>
        <v/>
      </c>
      <c r="T26" s="17">
        <f>S26*EXP($C$5+SQRT($C$4)*J26)+(Projection!$J$20+MAX(0,Projection!$I$24-S26)/Projection!$C$4-Projection!$J$21)*EXP($C$5+SQRT($C$4)*J26)^0.5</f>
        <v/>
      </c>
      <c r="U26" s="17">
        <f>T26*EXP($C$5+SQRT($C$4)*K26)+(Projection!$K$20+MAX(0,Projection!$J$24-T26)/Projection!$C$4-Projection!$K$21)*EXP($C$5+SQRT($C$4)*K26)^0.5</f>
        <v/>
      </c>
      <c r="V26" s="17">
        <f>U26*EXP($C$5+SQRT($C$4)*L26)+(Projection!$L$20+MAX(0,Projection!$K$24-U26)/Projection!$C$4-Projection!$L$21)*EXP($C$5+SQRT($C$4)*L26)^0.5</f>
        <v/>
      </c>
      <c r="W26" s="13">
        <f>M26/Projection!$C$24</f>
        <v/>
      </c>
      <c r="X26" s="13">
        <f>N26/Projection!$D$24</f>
        <v/>
      </c>
      <c r="Y26" s="13">
        <f>O26/Projection!$E$24</f>
        <v/>
      </c>
      <c r="Z26" s="13">
        <f>P26/Projection!$F$24</f>
        <v/>
      </c>
      <c r="AA26" s="13">
        <f>Q26/Projection!$G$24</f>
        <v/>
      </c>
      <c r="AB26" s="13">
        <f>R26/Projection!$H$24</f>
        <v/>
      </c>
      <c r="AC26" s="13">
        <f>S26/Projection!$I$24</f>
        <v/>
      </c>
      <c r="AD26" s="13">
        <f>T26/Projection!$J$24</f>
        <v/>
      </c>
      <c r="AE26" s="13">
        <f>U26/Projection!$K$24</f>
        <v/>
      </c>
      <c r="AF26" s="13">
        <f>V26/Projection!$L$24</f>
        <v/>
      </c>
      <c r="AG26" s="13">
        <f>MIN(W26:AF26)</f>
        <v/>
      </c>
    </row>
    <row r="27">
      <c r="B27" s="2" t="n">
        <v>14</v>
      </c>
      <c r="C27" s="20" t="n">
        <v>0.630684</v>
      </c>
      <c r="D27" s="20" t="n">
        <v>0.447824</v>
      </c>
      <c r="E27" s="20" t="n">
        <v>-1.416579</v>
      </c>
      <c r="F27" s="20" t="n">
        <v>-0.106878</v>
      </c>
      <c r="G27" s="20" t="n">
        <v>0.659257</v>
      </c>
      <c r="H27" s="20" t="n">
        <v>0.176946</v>
      </c>
      <c r="I27" s="20" t="n">
        <v>-1.342108</v>
      </c>
      <c r="J27" s="20" t="n">
        <v>1.158719</v>
      </c>
      <c r="K27" s="20" t="n">
        <v>0.147834</v>
      </c>
      <c r="L27" s="20" t="n">
        <v>-0.542656</v>
      </c>
      <c r="M27" s="17">
        <f>Projection!$C$13*EXP($C$5+SQRT($C$4)*C27)+(Projection!$C$20+MAX(0,Projection!$C$14-Projection!$C$13)/Projection!$C$4-Projection!$C$21)*EXP($C$5+SQRT($C$4)*C27)^0.5</f>
        <v/>
      </c>
      <c r="N27" s="17">
        <f>M27*EXP($C$5+SQRT($C$4)*D27)+(Projection!$D$20+MAX(0,Projection!$C$24-M27)/Projection!$C$4-Projection!$D$21)*EXP($C$5+SQRT($C$4)*D27)^0.5</f>
        <v/>
      </c>
      <c r="O27" s="17">
        <f>N27*EXP($C$5+SQRT($C$4)*E27)+(Projection!$E$20+MAX(0,Projection!$D$24-N27)/Projection!$C$4-Projection!$E$21)*EXP($C$5+SQRT($C$4)*E27)^0.5</f>
        <v/>
      </c>
      <c r="P27" s="17">
        <f>O27*EXP($C$5+SQRT($C$4)*F27)+(Projection!$F$20+MAX(0,Projection!$E$24-O27)/Projection!$C$4-Projection!$F$21)*EXP($C$5+SQRT($C$4)*F27)^0.5</f>
        <v/>
      </c>
      <c r="Q27" s="17">
        <f>P27*EXP($C$5+SQRT($C$4)*G27)+(Projection!$G$20+MAX(0,Projection!$F$24-P27)/Projection!$C$4-Projection!$G$21)*EXP($C$5+SQRT($C$4)*G27)^0.5</f>
        <v/>
      </c>
      <c r="R27" s="17">
        <f>Q27*EXP($C$5+SQRT($C$4)*H27)+(Projection!$H$20+MAX(0,Projection!$G$24-Q27)/Projection!$C$4-Projection!$H$21)*EXP($C$5+SQRT($C$4)*H27)^0.5</f>
        <v/>
      </c>
      <c r="S27" s="17">
        <f>R27*EXP($C$5+SQRT($C$4)*I27)+(Projection!$I$20+MAX(0,Projection!$H$24-R27)/Projection!$C$4-Projection!$I$21)*EXP($C$5+SQRT($C$4)*I27)^0.5</f>
        <v/>
      </c>
      <c r="T27" s="17">
        <f>S27*EXP($C$5+SQRT($C$4)*J27)+(Projection!$J$20+MAX(0,Projection!$I$24-S27)/Projection!$C$4-Projection!$J$21)*EXP($C$5+SQRT($C$4)*J27)^0.5</f>
        <v/>
      </c>
      <c r="U27" s="17">
        <f>T27*EXP($C$5+SQRT($C$4)*K27)+(Projection!$K$20+MAX(0,Projection!$J$24-T27)/Projection!$C$4-Projection!$K$21)*EXP($C$5+SQRT($C$4)*K27)^0.5</f>
        <v/>
      </c>
      <c r="V27" s="17">
        <f>U27*EXP($C$5+SQRT($C$4)*L27)+(Projection!$L$20+MAX(0,Projection!$K$24-U27)/Projection!$C$4-Projection!$L$21)*EXP($C$5+SQRT($C$4)*L27)^0.5</f>
        <v/>
      </c>
      <c r="W27" s="13">
        <f>M27/Projection!$C$24</f>
        <v/>
      </c>
      <c r="X27" s="13">
        <f>N27/Projection!$D$24</f>
        <v/>
      </c>
      <c r="Y27" s="13">
        <f>O27/Projection!$E$24</f>
        <v/>
      </c>
      <c r="Z27" s="13">
        <f>P27/Projection!$F$24</f>
        <v/>
      </c>
      <c r="AA27" s="13">
        <f>Q27/Projection!$G$24</f>
        <v/>
      </c>
      <c r="AB27" s="13">
        <f>R27/Projection!$H$24</f>
        <v/>
      </c>
      <c r="AC27" s="13">
        <f>S27/Projection!$I$24</f>
        <v/>
      </c>
      <c r="AD27" s="13">
        <f>T27/Projection!$J$24</f>
        <v/>
      </c>
      <c r="AE27" s="13">
        <f>U27/Projection!$K$24</f>
        <v/>
      </c>
      <c r="AF27" s="13">
        <f>V27/Projection!$L$24</f>
        <v/>
      </c>
      <c r="AG27" s="13">
        <f>MIN(W27:AF27)</f>
        <v/>
      </c>
    </row>
    <row r="28">
      <c r="B28" s="2" t="n">
        <v>15</v>
      </c>
      <c r="C28" s="20" t="n">
        <v>-0.603452</v>
      </c>
      <c r="D28" s="20" t="n">
        <v>0.649437</v>
      </c>
      <c r="E28" s="20" t="n">
        <v>1.709565</v>
      </c>
      <c r="F28" s="20" t="n">
        <v>-0.853743</v>
      </c>
      <c r="G28" s="20" t="n">
        <v>-0.522316</v>
      </c>
      <c r="H28" s="20" t="n">
        <v>0.79162</v>
      </c>
      <c r="I28" s="20" t="n">
        <v>-0.202087</v>
      </c>
      <c r="J28" s="20" t="n">
        <v>0.355339</v>
      </c>
      <c r="K28" s="20" t="n">
        <v>-1.94218</v>
      </c>
      <c r="L28" s="20" t="n">
        <v>-1.807356</v>
      </c>
      <c r="M28" s="17">
        <f>Projection!$C$13*EXP($C$5+SQRT($C$4)*C28)+(Projection!$C$20+MAX(0,Projection!$C$14-Projection!$C$13)/Projection!$C$4-Projection!$C$21)*EXP($C$5+SQRT($C$4)*C28)^0.5</f>
        <v/>
      </c>
      <c r="N28" s="17">
        <f>M28*EXP($C$5+SQRT($C$4)*D28)+(Projection!$D$20+MAX(0,Projection!$C$24-M28)/Projection!$C$4-Projection!$D$21)*EXP($C$5+SQRT($C$4)*D28)^0.5</f>
        <v/>
      </c>
      <c r="O28" s="17">
        <f>N28*EXP($C$5+SQRT($C$4)*E28)+(Projection!$E$20+MAX(0,Projection!$D$24-N28)/Projection!$C$4-Projection!$E$21)*EXP($C$5+SQRT($C$4)*E28)^0.5</f>
        <v/>
      </c>
      <c r="P28" s="17">
        <f>O28*EXP($C$5+SQRT($C$4)*F28)+(Projection!$F$20+MAX(0,Projection!$E$24-O28)/Projection!$C$4-Projection!$F$21)*EXP($C$5+SQRT($C$4)*F28)^0.5</f>
        <v/>
      </c>
      <c r="Q28" s="17">
        <f>P28*EXP($C$5+SQRT($C$4)*G28)+(Projection!$G$20+MAX(0,Projection!$F$24-P28)/Projection!$C$4-Projection!$G$21)*EXP($C$5+SQRT($C$4)*G28)^0.5</f>
        <v/>
      </c>
      <c r="R28" s="17">
        <f>Q28*EXP($C$5+SQRT($C$4)*H28)+(Projection!$H$20+MAX(0,Projection!$G$24-Q28)/Projection!$C$4-Projection!$H$21)*EXP($C$5+SQRT($C$4)*H28)^0.5</f>
        <v/>
      </c>
      <c r="S28" s="17">
        <f>R28*EXP($C$5+SQRT($C$4)*I28)+(Projection!$I$20+MAX(0,Projection!$H$24-R28)/Projection!$C$4-Projection!$I$21)*EXP($C$5+SQRT($C$4)*I28)^0.5</f>
        <v/>
      </c>
      <c r="T28" s="17">
        <f>S28*EXP($C$5+SQRT($C$4)*J28)+(Projection!$J$20+MAX(0,Projection!$I$24-S28)/Projection!$C$4-Projection!$J$21)*EXP($C$5+SQRT($C$4)*J28)^0.5</f>
        <v/>
      </c>
      <c r="U28" s="17">
        <f>T28*EXP($C$5+SQRT($C$4)*K28)+(Projection!$K$20+MAX(0,Projection!$J$24-T28)/Projection!$C$4-Projection!$K$21)*EXP($C$5+SQRT($C$4)*K28)^0.5</f>
        <v/>
      </c>
      <c r="V28" s="17">
        <f>U28*EXP($C$5+SQRT($C$4)*L28)+(Projection!$L$20+MAX(0,Projection!$K$24-U28)/Projection!$C$4-Projection!$L$21)*EXP($C$5+SQRT($C$4)*L28)^0.5</f>
        <v/>
      </c>
      <c r="W28" s="13">
        <f>M28/Projection!$C$24</f>
        <v/>
      </c>
      <c r="X28" s="13">
        <f>N28/Projection!$D$24</f>
        <v/>
      </c>
      <c r="Y28" s="13">
        <f>O28/Projection!$E$24</f>
        <v/>
      </c>
      <c r="Z28" s="13">
        <f>P28/Projection!$F$24</f>
        <v/>
      </c>
      <c r="AA28" s="13">
        <f>Q28/Projection!$G$24</f>
        <v/>
      </c>
      <c r="AB28" s="13">
        <f>R28/Projection!$H$24</f>
        <v/>
      </c>
      <c r="AC28" s="13">
        <f>S28/Projection!$I$24</f>
        <v/>
      </c>
      <c r="AD28" s="13">
        <f>T28/Projection!$J$24</f>
        <v/>
      </c>
      <c r="AE28" s="13">
        <f>U28/Projection!$K$24</f>
        <v/>
      </c>
      <c r="AF28" s="13">
        <f>V28/Projection!$L$24</f>
        <v/>
      </c>
      <c r="AG28" s="13">
        <f>MIN(W28:AF28)</f>
        <v/>
      </c>
    </row>
    <row r="29">
      <c r="B29" s="2" t="n">
        <v>16</v>
      </c>
      <c r="C29" s="20" t="n">
        <v>-1.210245</v>
      </c>
      <c r="D29" s="20" t="n">
        <v>0.020427</v>
      </c>
      <c r="E29" s="20" t="n">
        <v>-0.6238</v>
      </c>
      <c r="F29" s="20" t="n">
        <v>-0.883108</v>
      </c>
      <c r="G29" s="20" t="n">
        <v>-0.321735</v>
      </c>
      <c r="H29" s="20" t="n">
        <v>0.595589</v>
      </c>
      <c r="I29" s="20" t="n">
        <v>1.197677</v>
      </c>
      <c r="J29" s="20" t="n">
        <v>-0.289627</v>
      </c>
      <c r="K29" s="20" t="n">
        <v>-0.117926</v>
      </c>
      <c r="L29" s="20" t="n">
        <v>0.605383</v>
      </c>
      <c r="M29" s="17">
        <f>Projection!$C$13*EXP($C$5+SQRT($C$4)*C29)+(Projection!$C$20+MAX(0,Projection!$C$14-Projection!$C$13)/Projection!$C$4-Projection!$C$21)*EXP($C$5+SQRT($C$4)*C29)^0.5</f>
        <v/>
      </c>
      <c r="N29" s="17">
        <f>M29*EXP($C$5+SQRT($C$4)*D29)+(Projection!$D$20+MAX(0,Projection!$C$24-M29)/Projection!$C$4-Projection!$D$21)*EXP($C$5+SQRT($C$4)*D29)^0.5</f>
        <v/>
      </c>
      <c r="O29" s="17">
        <f>N29*EXP($C$5+SQRT($C$4)*E29)+(Projection!$E$20+MAX(0,Projection!$D$24-N29)/Projection!$C$4-Projection!$E$21)*EXP($C$5+SQRT($C$4)*E29)^0.5</f>
        <v/>
      </c>
      <c r="P29" s="17">
        <f>O29*EXP($C$5+SQRT($C$4)*F29)+(Projection!$F$20+MAX(0,Projection!$E$24-O29)/Projection!$C$4-Projection!$F$21)*EXP($C$5+SQRT($C$4)*F29)^0.5</f>
        <v/>
      </c>
      <c r="Q29" s="17">
        <f>P29*EXP($C$5+SQRT($C$4)*G29)+(Projection!$G$20+MAX(0,Projection!$F$24-P29)/Projection!$C$4-Projection!$G$21)*EXP($C$5+SQRT($C$4)*G29)^0.5</f>
        <v/>
      </c>
      <c r="R29" s="17">
        <f>Q29*EXP($C$5+SQRT($C$4)*H29)+(Projection!$H$20+MAX(0,Projection!$G$24-Q29)/Projection!$C$4-Projection!$H$21)*EXP($C$5+SQRT($C$4)*H29)^0.5</f>
        <v/>
      </c>
      <c r="S29" s="17">
        <f>R29*EXP($C$5+SQRT($C$4)*I29)+(Projection!$I$20+MAX(0,Projection!$H$24-R29)/Projection!$C$4-Projection!$I$21)*EXP($C$5+SQRT($C$4)*I29)^0.5</f>
        <v/>
      </c>
      <c r="T29" s="17">
        <f>S29*EXP($C$5+SQRT($C$4)*J29)+(Projection!$J$20+MAX(0,Projection!$I$24-S29)/Projection!$C$4-Projection!$J$21)*EXP($C$5+SQRT($C$4)*J29)^0.5</f>
        <v/>
      </c>
      <c r="U29" s="17">
        <f>T29*EXP($C$5+SQRT($C$4)*K29)+(Projection!$K$20+MAX(0,Projection!$J$24-T29)/Projection!$C$4-Projection!$K$21)*EXP($C$5+SQRT($C$4)*K29)^0.5</f>
        <v/>
      </c>
      <c r="V29" s="17">
        <f>U29*EXP($C$5+SQRT($C$4)*L29)+(Projection!$L$20+MAX(0,Projection!$K$24-U29)/Projection!$C$4-Projection!$L$21)*EXP($C$5+SQRT($C$4)*L29)^0.5</f>
        <v/>
      </c>
      <c r="W29" s="13">
        <f>M29/Projection!$C$24</f>
        <v/>
      </c>
      <c r="X29" s="13">
        <f>N29/Projection!$D$24</f>
        <v/>
      </c>
      <c r="Y29" s="13">
        <f>O29/Projection!$E$24</f>
        <v/>
      </c>
      <c r="Z29" s="13">
        <f>P29/Projection!$F$24</f>
        <v/>
      </c>
      <c r="AA29" s="13">
        <f>Q29/Projection!$G$24</f>
        <v/>
      </c>
      <c r="AB29" s="13">
        <f>R29/Projection!$H$24</f>
        <v/>
      </c>
      <c r="AC29" s="13">
        <f>S29/Projection!$I$24</f>
        <v/>
      </c>
      <c r="AD29" s="13">
        <f>T29/Projection!$J$24</f>
        <v/>
      </c>
      <c r="AE29" s="13">
        <f>U29/Projection!$K$24</f>
        <v/>
      </c>
      <c r="AF29" s="13">
        <f>V29/Projection!$L$24</f>
        <v/>
      </c>
      <c r="AG29" s="13">
        <f>MIN(W29:AF29)</f>
        <v/>
      </c>
    </row>
    <row r="30">
      <c r="B30" s="2" t="n">
        <v>17</v>
      </c>
      <c r="C30" s="20" t="n">
        <v>-1.805277</v>
      </c>
      <c r="D30" s="20" t="n">
        <v>-1.170822</v>
      </c>
      <c r="E30" s="20" t="n">
        <v>-0.994835</v>
      </c>
      <c r="F30" s="20" t="n">
        <v>-1.980483</v>
      </c>
      <c r="G30" s="20" t="n">
        <v>0.554957</v>
      </c>
      <c r="H30" s="20" t="n">
        <v>0.728356</v>
      </c>
      <c r="I30" s="20" t="n">
        <v>0.612184</v>
      </c>
      <c r="J30" s="20" t="n">
        <v>1.050004</v>
      </c>
      <c r="K30" s="20" t="n">
        <v>-0.784422</v>
      </c>
      <c r="L30" s="20" t="n">
        <v>0.760727</v>
      </c>
      <c r="M30" s="17">
        <f>Projection!$C$13*EXP($C$5+SQRT($C$4)*C30)+(Projection!$C$20+MAX(0,Projection!$C$14-Projection!$C$13)/Projection!$C$4-Projection!$C$21)*EXP($C$5+SQRT($C$4)*C30)^0.5</f>
        <v/>
      </c>
      <c r="N30" s="17">
        <f>M30*EXP($C$5+SQRT($C$4)*D30)+(Projection!$D$20+MAX(0,Projection!$C$24-M30)/Projection!$C$4-Projection!$D$21)*EXP($C$5+SQRT($C$4)*D30)^0.5</f>
        <v/>
      </c>
      <c r="O30" s="17">
        <f>N30*EXP($C$5+SQRT($C$4)*E30)+(Projection!$E$20+MAX(0,Projection!$D$24-N30)/Projection!$C$4-Projection!$E$21)*EXP($C$5+SQRT($C$4)*E30)^0.5</f>
        <v/>
      </c>
      <c r="P30" s="17">
        <f>O30*EXP($C$5+SQRT($C$4)*F30)+(Projection!$F$20+MAX(0,Projection!$E$24-O30)/Projection!$C$4-Projection!$F$21)*EXP($C$5+SQRT($C$4)*F30)^0.5</f>
        <v/>
      </c>
      <c r="Q30" s="17">
        <f>P30*EXP($C$5+SQRT($C$4)*G30)+(Projection!$G$20+MAX(0,Projection!$F$24-P30)/Projection!$C$4-Projection!$G$21)*EXP($C$5+SQRT($C$4)*G30)^0.5</f>
        <v/>
      </c>
      <c r="R30" s="17">
        <f>Q30*EXP($C$5+SQRT($C$4)*H30)+(Projection!$H$20+MAX(0,Projection!$G$24-Q30)/Projection!$C$4-Projection!$H$21)*EXP($C$5+SQRT($C$4)*H30)^0.5</f>
        <v/>
      </c>
      <c r="S30" s="17">
        <f>R30*EXP($C$5+SQRT($C$4)*I30)+(Projection!$I$20+MAX(0,Projection!$H$24-R30)/Projection!$C$4-Projection!$I$21)*EXP($C$5+SQRT($C$4)*I30)^0.5</f>
        <v/>
      </c>
      <c r="T30" s="17">
        <f>S30*EXP($C$5+SQRT($C$4)*J30)+(Projection!$J$20+MAX(0,Projection!$I$24-S30)/Projection!$C$4-Projection!$J$21)*EXP($C$5+SQRT($C$4)*J30)^0.5</f>
        <v/>
      </c>
      <c r="U30" s="17">
        <f>T30*EXP($C$5+SQRT($C$4)*K30)+(Projection!$K$20+MAX(0,Projection!$J$24-T30)/Projection!$C$4-Projection!$K$21)*EXP($C$5+SQRT($C$4)*K30)^0.5</f>
        <v/>
      </c>
      <c r="V30" s="17">
        <f>U30*EXP($C$5+SQRT($C$4)*L30)+(Projection!$L$20+MAX(0,Projection!$K$24-U30)/Projection!$C$4-Projection!$L$21)*EXP($C$5+SQRT($C$4)*L30)^0.5</f>
        <v/>
      </c>
      <c r="W30" s="13">
        <f>M30/Projection!$C$24</f>
        <v/>
      </c>
      <c r="X30" s="13">
        <f>N30/Projection!$D$24</f>
        <v/>
      </c>
      <c r="Y30" s="13">
        <f>O30/Projection!$E$24</f>
        <v/>
      </c>
      <c r="Z30" s="13">
        <f>P30/Projection!$F$24</f>
        <v/>
      </c>
      <c r="AA30" s="13">
        <f>Q30/Projection!$G$24</f>
        <v/>
      </c>
      <c r="AB30" s="13">
        <f>R30/Projection!$H$24</f>
        <v/>
      </c>
      <c r="AC30" s="13">
        <f>S30/Projection!$I$24</f>
        <v/>
      </c>
      <c r="AD30" s="13">
        <f>T30/Projection!$J$24</f>
        <v/>
      </c>
      <c r="AE30" s="13">
        <f>U30/Projection!$K$24</f>
        <v/>
      </c>
      <c r="AF30" s="13">
        <f>V30/Projection!$L$24</f>
        <v/>
      </c>
      <c r="AG30" s="13">
        <f>MIN(W30:AF30)</f>
        <v/>
      </c>
    </row>
    <row r="31">
      <c r="B31" s="2" t="n">
        <v>18</v>
      </c>
      <c r="C31" s="20" t="n">
        <v>-0.885848</v>
      </c>
      <c r="D31" s="20" t="n">
        <v>0.261732</v>
      </c>
      <c r="E31" s="20" t="n">
        <v>0.713329</v>
      </c>
      <c r="F31" s="20" t="n">
        <v>-1.592823</v>
      </c>
      <c r="G31" s="20" t="n">
        <v>-0.132518</v>
      </c>
      <c r="H31" s="20" t="n">
        <v>-0.389169</v>
      </c>
      <c r="I31" s="20" t="n">
        <v>-1.307511</v>
      </c>
      <c r="J31" s="20" t="n">
        <v>2.316087</v>
      </c>
      <c r="K31" s="20" t="n">
        <v>-0.11488</v>
      </c>
      <c r="L31" s="20" t="n">
        <v>0.210073</v>
      </c>
      <c r="M31" s="17">
        <f>Projection!$C$13*EXP($C$5+SQRT($C$4)*C31)+(Projection!$C$20+MAX(0,Projection!$C$14-Projection!$C$13)/Projection!$C$4-Projection!$C$21)*EXP($C$5+SQRT($C$4)*C31)^0.5</f>
        <v/>
      </c>
      <c r="N31" s="17">
        <f>M31*EXP($C$5+SQRT($C$4)*D31)+(Projection!$D$20+MAX(0,Projection!$C$24-M31)/Projection!$C$4-Projection!$D$21)*EXP($C$5+SQRT($C$4)*D31)^0.5</f>
        <v/>
      </c>
      <c r="O31" s="17">
        <f>N31*EXP($C$5+SQRT($C$4)*E31)+(Projection!$E$20+MAX(0,Projection!$D$24-N31)/Projection!$C$4-Projection!$E$21)*EXP($C$5+SQRT($C$4)*E31)^0.5</f>
        <v/>
      </c>
      <c r="P31" s="17">
        <f>O31*EXP($C$5+SQRT($C$4)*F31)+(Projection!$F$20+MAX(0,Projection!$E$24-O31)/Projection!$C$4-Projection!$F$21)*EXP($C$5+SQRT($C$4)*F31)^0.5</f>
        <v/>
      </c>
      <c r="Q31" s="17">
        <f>P31*EXP($C$5+SQRT($C$4)*G31)+(Projection!$G$20+MAX(0,Projection!$F$24-P31)/Projection!$C$4-Projection!$G$21)*EXP($C$5+SQRT($C$4)*G31)^0.5</f>
        <v/>
      </c>
      <c r="R31" s="17">
        <f>Q31*EXP($C$5+SQRT($C$4)*H31)+(Projection!$H$20+MAX(0,Projection!$G$24-Q31)/Projection!$C$4-Projection!$H$21)*EXP($C$5+SQRT($C$4)*H31)^0.5</f>
        <v/>
      </c>
      <c r="S31" s="17">
        <f>R31*EXP($C$5+SQRT($C$4)*I31)+(Projection!$I$20+MAX(0,Projection!$H$24-R31)/Projection!$C$4-Projection!$I$21)*EXP($C$5+SQRT($C$4)*I31)^0.5</f>
        <v/>
      </c>
      <c r="T31" s="17">
        <f>S31*EXP($C$5+SQRT($C$4)*J31)+(Projection!$J$20+MAX(0,Projection!$I$24-S31)/Projection!$C$4-Projection!$J$21)*EXP($C$5+SQRT($C$4)*J31)^0.5</f>
        <v/>
      </c>
      <c r="U31" s="17">
        <f>T31*EXP($C$5+SQRT($C$4)*K31)+(Projection!$K$20+MAX(0,Projection!$J$24-T31)/Projection!$C$4-Projection!$K$21)*EXP($C$5+SQRT($C$4)*K31)^0.5</f>
        <v/>
      </c>
      <c r="V31" s="17">
        <f>U31*EXP($C$5+SQRT($C$4)*L31)+(Projection!$L$20+MAX(0,Projection!$K$24-U31)/Projection!$C$4-Projection!$L$21)*EXP($C$5+SQRT($C$4)*L31)^0.5</f>
        <v/>
      </c>
      <c r="W31" s="13">
        <f>M31/Projection!$C$24</f>
        <v/>
      </c>
      <c r="X31" s="13">
        <f>N31/Projection!$D$24</f>
        <v/>
      </c>
      <c r="Y31" s="13">
        <f>O31/Projection!$E$24</f>
        <v/>
      </c>
      <c r="Z31" s="13">
        <f>P31/Projection!$F$24</f>
        <v/>
      </c>
      <c r="AA31" s="13">
        <f>Q31/Projection!$G$24</f>
        <v/>
      </c>
      <c r="AB31" s="13">
        <f>R31/Projection!$H$24</f>
        <v/>
      </c>
      <c r="AC31" s="13">
        <f>S31/Projection!$I$24</f>
        <v/>
      </c>
      <c r="AD31" s="13">
        <f>T31/Projection!$J$24</f>
        <v/>
      </c>
      <c r="AE31" s="13">
        <f>U31/Projection!$K$24</f>
        <v/>
      </c>
      <c r="AF31" s="13">
        <f>V31/Projection!$L$24</f>
        <v/>
      </c>
      <c r="AG31" s="13">
        <f>MIN(W31:AF31)</f>
        <v/>
      </c>
    </row>
    <row r="32">
      <c r="B32" s="2" t="n">
        <v>19</v>
      </c>
      <c r="C32" s="20" t="n">
        <v>-0.530823</v>
      </c>
      <c r="D32" s="20" t="n">
        <v>-1.221625</v>
      </c>
      <c r="E32" s="20" t="n">
        <v>-0.914261</v>
      </c>
      <c r="F32" s="20" t="n">
        <v>-0.18732</v>
      </c>
      <c r="G32" s="20" t="n">
        <v>1.313132</v>
      </c>
      <c r="H32" s="20" t="n">
        <v>-0.217904</v>
      </c>
      <c r="I32" s="20" t="n">
        <v>0.661099</v>
      </c>
      <c r="J32" s="20" t="n">
        <v>-0.688325</v>
      </c>
      <c r="K32" s="20" t="n">
        <v>-0.416554</v>
      </c>
      <c r="L32" s="20" t="n">
        <v>-0.226359</v>
      </c>
      <c r="M32" s="17">
        <f>Projection!$C$13*EXP($C$5+SQRT($C$4)*C32)+(Projection!$C$20+MAX(0,Projection!$C$14-Projection!$C$13)/Projection!$C$4-Projection!$C$21)*EXP($C$5+SQRT($C$4)*C32)^0.5</f>
        <v/>
      </c>
      <c r="N32" s="17">
        <f>M32*EXP($C$5+SQRT($C$4)*D32)+(Projection!$D$20+MAX(0,Projection!$C$24-M32)/Projection!$C$4-Projection!$D$21)*EXP($C$5+SQRT($C$4)*D32)^0.5</f>
        <v/>
      </c>
      <c r="O32" s="17">
        <f>N32*EXP($C$5+SQRT($C$4)*E32)+(Projection!$E$20+MAX(0,Projection!$D$24-N32)/Projection!$C$4-Projection!$E$21)*EXP($C$5+SQRT($C$4)*E32)^0.5</f>
        <v/>
      </c>
      <c r="P32" s="17">
        <f>O32*EXP($C$5+SQRT($C$4)*F32)+(Projection!$F$20+MAX(0,Projection!$E$24-O32)/Projection!$C$4-Projection!$F$21)*EXP($C$5+SQRT($C$4)*F32)^0.5</f>
        <v/>
      </c>
      <c r="Q32" s="17">
        <f>P32*EXP($C$5+SQRT($C$4)*G32)+(Projection!$G$20+MAX(0,Projection!$F$24-P32)/Projection!$C$4-Projection!$G$21)*EXP($C$5+SQRT($C$4)*G32)^0.5</f>
        <v/>
      </c>
      <c r="R32" s="17">
        <f>Q32*EXP($C$5+SQRT($C$4)*H32)+(Projection!$H$20+MAX(0,Projection!$G$24-Q32)/Projection!$C$4-Projection!$H$21)*EXP($C$5+SQRT($C$4)*H32)^0.5</f>
        <v/>
      </c>
      <c r="S32" s="17">
        <f>R32*EXP($C$5+SQRT($C$4)*I32)+(Projection!$I$20+MAX(0,Projection!$H$24-R32)/Projection!$C$4-Projection!$I$21)*EXP($C$5+SQRT($C$4)*I32)^0.5</f>
        <v/>
      </c>
      <c r="T32" s="17">
        <f>S32*EXP($C$5+SQRT($C$4)*J32)+(Projection!$J$20+MAX(0,Projection!$I$24-S32)/Projection!$C$4-Projection!$J$21)*EXP($C$5+SQRT($C$4)*J32)^0.5</f>
        <v/>
      </c>
      <c r="U32" s="17">
        <f>T32*EXP($C$5+SQRT($C$4)*K32)+(Projection!$K$20+MAX(0,Projection!$J$24-T32)/Projection!$C$4-Projection!$K$21)*EXP($C$5+SQRT($C$4)*K32)^0.5</f>
        <v/>
      </c>
      <c r="V32" s="17">
        <f>U32*EXP($C$5+SQRT($C$4)*L32)+(Projection!$L$20+MAX(0,Projection!$K$24-U32)/Projection!$C$4-Projection!$L$21)*EXP($C$5+SQRT($C$4)*L32)^0.5</f>
        <v/>
      </c>
      <c r="W32" s="13">
        <f>M32/Projection!$C$24</f>
        <v/>
      </c>
      <c r="X32" s="13">
        <f>N32/Projection!$D$24</f>
        <v/>
      </c>
      <c r="Y32" s="13">
        <f>O32/Projection!$E$24</f>
        <v/>
      </c>
      <c r="Z32" s="13">
        <f>P32/Projection!$F$24</f>
        <v/>
      </c>
      <c r="AA32" s="13">
        <f>Q32/Projection!$G$24</f>
        <v/>
      </c>
      <c r="AB32" s="13">
        <f>R32/Projection!$H$24</f>
        <v/>
      </c>
      <c r="AC32" s="13">
        <f>S32/Projection!$I$24</f>
        <v/>
      </c>
      <c r="AD32" s="13">
        <f>T32/Projection!$J$24</f>
        <v/>
      </c>
      <c r="AE32" s="13">
        <f>U32/Projection!$K$24</f>
        <v/>
      </c>
      <c r="AF32" s="13">
        <f>V32/Projection!$L$24</f>
        <v/>
      </c>
      <c r="AG32" s="13">
        <f>MIN(W32:AF32)</f>
        <v/>
      </c>
    </row>
    <row r="33">
      <c r="B33" s="2" t="n">
        <v>20</v>
      </c>
      <c r="C33" s="20" t="n">
        <v>-0.319718</v>
      </c>
      <c r="D33" s="20" t="n">
        <v>0.121492</v>
      </c>
      <c r="E33" s="20" t="n">
        <v>1.131519</v>
      </c>
      <c r="F33" s="20" t="n">
        <v>1.106554</v>
      </c>
      <c r="G33" s="20" t="n">
        <v>1.732998</v>
      </c>
      <c r="H33" s="20" t="n">
        <v>-0.7818889999999999</v>
      </c>
      <c r="I33" s="20" t="n">
        <v>0.294889</v>
      </c>
      <c r="J33" s="20" t="n">
        <v>1.131697</v>
      </c>
      <c r="K33" s="20" t="n">
        <v>-0.936595</v>
      </c>
      <c r="L33" s="20" t="n">
        <v>1.365909</v>
      </c>
      <c r="M33" s="17">
        <f>Projection!$C$13*EXP($C$5+SQRT($C$4)*C33)+(Projection!$C$20+MAX(0,Projection!$C$14-Projection!$C$13)/Projection!$C$4-Projection!$C$21)*EXP($C$5+SQRT($C$4)*C33)^0.5</f>
        <v/>
      </c>
      <c r="N33" s="17">
        <f>M33*EXP($C$5+SQRT($C$4)*D33)+(Projection!$D$20+MAX(0,Projection!$C$24-M33)/Projection!$C$4-Projection!$D$21)*EXP($C$5+SQRT($C$4)*D33)^0.5</f>
        <v/>
      </c>
      <c r="O33" s="17">
        <f>N33*EXP($C$5+SQRT($C$4)*E33)+(Projection!$E$20+MAX(0,Projection!$D$24-N33)/Projection!$C$4-Projection!$E$21)*EXP($C$5+SQRT($C$4)*E33)^0.5</f>
        <v/>
      </c>
      <c r="P33" s="17">
        <f>O33*EXP($C$5+SQRT($C$4)*F33)+(Projection!$F$20+MAX(0,Projection!$E$24-O33)/Projection!$C$4-Projection!$F$21)*EXP($C$5+SQRT($C$4)*F33)^0.5</f>
        <v/>
      </c>
      <c r="Q33" s="17">
        <f>P33*EXP($C$5+SQRT($C$4)*G33)+(Projection!$G$20+MAX(0,Projection!$F$24-P33)/Projection!$C$4-Projection!$G$21)*EXP($C$5+SQRT($C$4)*G33)^0.5</f>
        <v/>
      </c>
      <c r="R33" s="17">
        <f>Q33*EXP($C$5+SQRT($C$4)*H33)+(Projection!$H$20+MAX(0,Projection!$G$24-Q33)/Projection!$C$4-Projection!$H$21)*EXP($C$5+SQRT($C$4)*H33)^0.5</f>
        <v/>
      </c>
      <c r="S33" s="17">
        <f>R33*EXP($C$5+SQRT($C$4)*I33)+(Projection!$I$20+MAX(0,Projection!$H$24-R33)/Projection!$C$4-Projection!$I$21)*EXP($C$5+SQRT($C$4)*I33)^0.5</f>
        <v/>
      </c>
      <c r="T33" s="17">
        <f>S33*EXP($C$5+SQRT($C$4)*J33)+(Projection!$J$20+MAX(0,Projection!$I$24-S33)/Projection!$C$4-Projection!$J$21)*EXP($C$5+SQRT($C$4)*J33)^0.5</f>
        <v/>
      </c>
      <c r="U33" s="17">
        <f>T33*EXP($C$5+SQRT($C$4)*K33)+(Projection!$K$20+MAX(0,Projection!$J$24-T33)/Projection!$C$4-Projection!$K$21)*EXP($C$5+SQRT($C$4)*K33)^0.5</f>
        <v/>
      </c>
      <c r="V33" s="17">
        <f>U33*EXP($C$5+SQRT($C$4)*L33)+(Projection!$L$20+MAX(0,Projection!$K$24-U33)/Projection!$C$4-Projection!$L$21)*EXP($C$5+SQRT($C$4)*L33)^0.5</f>
        <v/>
      </c>
      <c r="W33" s="13">
        <f>M33/Projection!$C$24</f>
        <v/>
      </c>
      <c r="X33" s="13">
        <f>N33/Projection!$D$24</f>
        <v/>
      </c>
      <c r="Y33" s="13">
        <f>O33/Projection!$E$24</f>
        <v/>
      </c>
      <c r="Z33" s="13">
        <f>P33/Projection!$F$24</f>
        <v/>
      </c>
      <c r="AA33" s="13">
        <f>Q33/Projection!$G$24</f>
        <v/>
      </c>
      <c r="AB33" s="13">
        <f>R33/Projection!$H$24</f>
        <v/>
      </c>
      <c r="AC33" s="13">
        <f>S33/Projection!$I$24</f>
        <v/>
      </c>
      <c r="AD33" s="13">
        <f>T33/Projection!$J$24</f>
        <v/>
      </c>
      <c r="AE33" s="13">
        <f>U33/Projection!$K$24</f>
        <v/>
      </c>
      <c r="AF33" s="13">
        <f>V33/Projection!$L$24</f>
        <v/>
      </c>
      <c r="AG33" s="13">
        <f>MIN(W33:AF33)</f>
        <v/>
      </c>
    </row>
    <row r="34">
      <c r="B34" s="2" t="n">
        <v>21</v>
      </c>
      <c r="C34" s="20" t="n">
        <v>-0.716027</v>
      </c>
      <c r="D34" s="20" t="n">
        <v>0.342507</v>
      </c>
      <c r="E34" s="20" t="n">
        <v>-0.702717</v>
      </c>
      <c r="F34" s="20" t="n">
        <v>-0.367182</v>
      </c>
      <c r="G34" s="20" t="n">
        <v>0.857831</v>
      </c>
      <c r="H34" s="20" t="n">
        <v>1.153057</v>
      </c>
      <c r="I34" s="20" t="n">
        <v>-0.577921</v>
      </c>
      <c r="J34" s="20" t="n">
        <v>1.936757</v>
      </c>
      <c r="K34" s="20" t="n">
        <v>1.286539</v>
      </c>
      <c r="L34" s="20" t="n">
        <v>-2.081352</v>
      </c>
      <c r="M34" s="17">
        <f>Projection!$C$13*EXP($C$5+SQRT($C$4)*C34)+(Projection!$C$20+MAX(0,Projection!$C$14-Projection!$C$13)/Projection!$C$4-Projection!$C$21)*EXP($C$5+SQRT($C$4)*C34)^0.5</f>
        <v/>
      </c>
      <c r="N34" s="17">
        <f>M34*EXP($C$5+SQRT($C$4)*D34)+(Projection!$D$20+MAX(0,Projection!$C$24-M34)/Projection!$C$4-Projection!$D$21)*EXP($C$5+SQRT($C$4)*D34)^0.5</f>
        <v/>
      </c>
      <c r="O34" s="17">
        <f>N34*EXP($C$5+SQRT($C$4)*E34)+(Projection!$E$20+MAX(0,Projection!$D$24-N34)/Projection!$C$4-Projection!$E$21)*EXP($C$5+SQRT($C$4)*E34)^0.5</f>
        <v/>
      </c>
      <c r="P34" s="17">
        <f>O34*EXP($C$5+SQRT($C$4)*F34)+(Projection!$F$20+MAX(0,Projection!$E$24-O34)/Projection!$C$4-Projection!$F$21)*EXP($C$5+SQRT($C$4)*F34)^0.5</f>
        <v/>
      </c>
      <c r="Q34" s="17">
        <f>P34*EXP($C$5+SQRT($C$4)*G34)+(Projection!$G$20+MAX(0,Projection!$F$24-P34)/Projection!$C$4-Projection!$G$21)*EXP($C$5+SQRT($C$4)*G34)^0.5</f>
        <v/>
      </c>
      <c r="R34" s="17">
        <f>Q34*EXP($C$5+SQRT($C$4)*H34)+(Projection!$H$20+MAX(0,Projection!$G$24-Q34)/Projection!$C$4-Projection!$H$21)*EXP($C$5+SQRT($C$4)*H34)^0.5</f>
        <v/>
      </c>
      <c r="S34" s="17">
        <f>R34*EXP($C$5+SQRT($C$4)*I34)+(Projection!$I$20+MAX(0,Projection!$H$24-R34)/Projection!$C$4-Projection!$I$21)*EXP($C$5+SQRT($C$4)*I34)^0.5</f>
        <v/>
      </c>
      <c r="T34" s="17">
        <f>S34*EXP($C$5+SQRT($C$4)*J34)+(Projection!$J$20+MAX(0,Projection!$I$24-S34)/Projection!$C$4-Projection!$J$21)*EXP($C$5+SQRT($C$4)*J34)^0.5</f>
        <v/>
      </c>
      <c r="U34" s="17">
        <f>T34*EXP($C$5+SQRT($C$4)*K34)+(Projection!$K$20+MAX(0,Projection!$J$24-T34)/Projection!$C$4-Projection!$K$21)*EXP($C$5+SQRT($C$4)*K34)^0.5</f>
        <v/>
      </c>
      <c r="V34" s="17">
        <f>U34*EXP($C$5+SQRT($C$4)*L34)+(Projection!$L$20+MAX(0,Projection!$K$24-U34)/Projection!$C$4-Projection!$L$21)*EXP($C$5+SQRT($C$4)*L34)^0.5</f>
        <v/>
      </c>
      <c r="W34" s="13">
        <f>M34/Projection!$C$24</f>
        <v/>
      </c>
      <c r="X34" s="13">
        <f>N34/Projection!$D$24</f>
        <v/>
      </c>
      <c r="Y34" s="13">
        <f>O34/Projection!$E$24</f>
        <v/>
      </c>
      <c r="Z34" s="13">
        <f>P34/Projection!$F$24</f>
        <v/>
      </c>
      <c r="AA34" s="13">
        <f>Q34/Projection!$G$24</f>
        <v/>
      </c>
      <c r="AB34" s="13">
        <f>R34/Projection!$H$24</f>
        <v/>
      </c>
      <c r="AC34" s="13">
        <f>S34/Projection!$I$24</f>
        <v/>
      </c>
      <c r="AD34" s="13">
        <f>T34/Projection!$J$24</f>
        <v/>
      </c>
      <c r="AE34" s="13">
        <f>U34/Projection!$K$24</f>
        <v/>
      </c>
      <c r="AF34" s="13">
        <f>V34/Projection!$L$24</f>
        <v/>
      </c>
      <c r="AG34" s="13">
        <f>MIN(W34:AF34)</f>
        <v/>
      </c>
    </row>
    <row r="35">
      <c r="B35" s="2" t="n">
        <v>22</v>
      </c>
      <c r="C35" s="20" t="n">
        <v>0.03523</v>
      </c>
      <c r="D35" s="20" t="n">
        <v>-1.03861</v>
      </c>
      <c r="E35" s="20" t="n">
        <v>0.27924</v>
      </c>
      <c r="F35" s="20" t="n">
        <v>-0.264379</v>
      </c>
      <c r="G35" s="20" t="n">
        <v>-1.157917</v>
      </c>
      <c r="H35" s="20" t="n">
        <v>-0.416122</v>
      </c>
      <c r="I35" s="20" t="n">
        <v>1.54011</v>
      </c>
      <c r="J35" s="20" t="n">
        <v>-1.617246</v>
      </c>
      <c r="K35" s="20" t="n">
        <v>0.280038</v>
      </c>
      <c r="L35" s="20" t="n">
        <v>1.662166</v>
      </c>
      <c r="M35" s="17">
        <f>Projection!$C$13*EXP($C$5+SQRT($C$4)*C35)+(Projection!$C$20+MAX(0,Projection!$C$14-Projection!$C$13)/Projection!$C$4-Projection!$C$21)*EXP($C$5+SQRT($C$4)*C35)^0.5</f>
        <v/>
      </c>
      <c r="N35" s="17">
        <f>M35*EXP($C$5+SQRT($C$4)*D35)+(Projection!$D$20+MAX(0,Projection!$C$24-M35)/Projection!$C$4-Projection!$D$21)*EXP($C$5+SQRT($C$4)*D35)^0.5</f>
        <v/>
      </c>
      <c r="O35" s="17">
        <f>N35*EXP($C$5+SQRT($C$4)*E35)+(Projection!$E$20+MAX(0,Projection!$D$24-N35)/Projection!$C$4-Projection!$E$21)*EXP($C$5+SQRT($C$4)*E35)^0.5</f>
        <v/>
      </c>
      <c r="P35" s="17">
        <f>O35*EXP($C$5+SQRT($C$4)*F35)+(Projection!$F$20+MAX(0,Projection!$E$24-O35)/Projection!$C$4-Projection!$F$21)*EXP($C$5+SQRT($C$4)*F35)^0.5</f>
        <v/>
      </c>
      <c r="Q35" s="17">
        <f>P35*EXP($C$5+SQRT($C$4)*G35)+(Projection!$G$20+MAX(0,Projection!$F$24-P35)/Projection!$C$4-Projection!$G$21)*EXP($C$5+SQRT($C$4)*G35)^0.5</f>
        <v/>
      </c>
      <c r="R35" s="17">
        <f>Q35*EXP($C$5+SQRT($C$4)*H35)+(Projection!$H$20+MAX(0,Projection!$G$24-Q35)/Projection!$C$4-Projection!$H$21)*EXP($C$5+SQRT($C$4)*H35)^0.5</f>
        <v/>
      </c>
      <c r="S35" s="17">
        <f>R35*EXP($C$5+SQRT($C$4)*I35)+(Projection!$I$20+MAX(0,Projection!$H$24-R35)/Projection!$C$4-Projection!$I$21)*EXP($C$5+SQRT($C$4)*I35)^0.5</f>
        <v/>
      </c>
      <c r="T35" s="17">
        <f>S35*EXP($C$5+SQRT($C$4)*J35)+(Projection!$J$20+MAX(0,Projection!$I$24-S35)/Projection!$C$4-Projection!$J$21)*EXP($C$5+SQRT($C$4)*J35)^0.5</f>
        <v/>
      </c>
      <c r="U35" s="17">
        <f>T35*EXP($C$5+SQRT($C$4)*K35)+(Projection!$K$20+MAX(0,Projection!$J$24-T35)/Projection!$C$4-Projection!$K$21)*EXP($C$5+SQRT($C$4)*K35)^0.5</f>
        <v/>
      </c>
      <c r="V35" s="17">
        <f>U35*EXP($C$5+SQRT($C$4)*L35)+(Projection!$L$20+MAX(0,Projection!$K$24-U35)/Projection!$C$4-Projection!$L$21)*EXP($C$5+SQRT($C$4)*L35)^0.5</f>
        <v/>
      </c>
      <c r="W35" s="13">
        <f>M35/Projection!$C$24</f>
        <v/>
      </c>
      <c r="X35" s="13">
        <f>N35/Projection!$D$24</f>
        <v/>
      </c>
      <c r="Y35" s="13">
        <f>O35/Projection!$E$24</f>
        <v/>
      </c>
      <c r="Z35" s="13">
        <f>P35/Projection!$F$24</f>
        <v/>
      </c>
      <c r="AA35" s="13">
        <f>Q35/Projection!$G$24</f>
        <v/>
      </c>
      <c r="AB35" s="13">
        <f>R35/Projection!$H$24</f>
        <v/>
      </c>
      <c r="AC35" s="13">
        <f>S35/Projection!$I$24</f>
        <v/>
      </c>
      <c r="AD35" s="13">
        <f>T35/Projection!$J$24</f>
        <v/>
      </c>
      <c r="AE35" s="13">
        <f>U35/Projection!$K$24</f>
        <v/>
      </c>
      <c r="AF35" s="13">
        <f>V35/Projection!$L$24</f>
        <v/>
      </c>
      <c r="AG35" s="13">
        <f>MIN(W35:AF35)</f>
        <v/>
      </c>
    </row>
    <row r="36">
      <c r="B36" s="2" t="n">
        <v>23</v>
      </c>
      <c r="C36" s="20" t="n">
        <v>0.389128</v>
      </c>
      <c r="D36" s="20" t="n">
        <v>0.988997</v>
      </c>
      <c r="E36" s="20" t="n">
        <v>0.624961</v>
      </c>
      <c r="F36" s="20" t="n">
        <v>-0.364526</v>
      </c>
      <c r="G36" s="20" t="n">
        <v>0.374299</v>
      </c>
      <c r="H36" s="20" t="n">
        <v>0.436312</v>
      </c>
      <c r="I36" s="20" t="n">
        <v>-1.358488</v>
      </c>
      <c r="J36" s="20" t="n">
        <v>0.027818</v>
      </c>
      <c r="K36" s="20" t="n">
        <v>-1.22703</v>
      </c>
      <c r="L36" s="20" t="n">
        <v>0.155727</v>
      </c>
      <c r="M36" s="17">
        <f>Projection!$C$13*EXP($C$5+SQRT($C$4)*C36)+(Projection!$C$20+MAX(0,Projection!$C$14-Projection!$C$13)/Projection!$C$4-Projection!$C$21)*EXP($C$5+SQRT($C$4)*C36)^0.5</f>
        <v/>
      </c>
      <c r="N36" s="17">
        <f>M36*EXP($C$5+SQRT($C$4)*D36)+(Projection!$D$20+MAX(0,Projection!$C$24-M36)/Projection!$C$4-Projection!$D$21)*EXP($C$5+SQRT($C$4)*D36)^0.5</f>
        <v/>
      </c>
      <c r="O36" s="17">
        <f>N36*EXP($C$5+SQRT($C$4)*E36)+(Projection!$E$20+MAX(0,Projection!$D$24-N36)/Projection!$C$4-Projection!$E$21)*EXP($C$5+SQRT($C$4)*E36)^0.5</f>
        <v/>
      </c>
      <c r="P36" s="17">
        <f>O36*EXP($C$5+SQRT($C$4)*F36)+(Projection!$F$20+MAX(0,Projection!$E$24-O36)/Projection!$C$4-Projection!$F$21)*EXP($C$5+SQRT($C$4)*F36)^0.5</f>
        <v/>
      </c>
      <c r="Q36" s="17">
        <f>P36*EXP($C$5+SQRT($C$4)*G36)+(Projection!$G$20+MAX(0,Projection!$F$24-P36)/Projection!$C$4-Projection!$G$21)*EXP($C$5+SQRT($C$4)*G36)^0.5</f>
        <v/>
      </c>
      <c r="R36" s="17">
        <f>Q36*EXP($C$5+SQRT($C$4)*H36)+(Projection!$H$20+MAX(0,Projection!$G$24-Q36)/Projection!$C$4-Projection!$H$21)*EXP($C$5+SQRT($C$4)*H36)^0.5</f>
        <v/>
      </c>
      <c r="S36" s="17">
        <f>R36*EXP($C$5+SQRT($C$4)*I36)+(Projection!$I$20+MAX(0,Projection!$H$24-R36)/Projection!$C$4-Projection!$I$21)*EXP($C$5+SQRT($C$4)*I36)^0.5</f>
        <v/>
      </c>
      <c r="T36" s="17">
        <f>S36*EXP($C$5+SQRT($C$4)*J36)+(Projection!$J$20+MAX(0,Projection!$I$24-S36)/Projection!$C$4-Projection!$J$21)*EXP($C$5+SQRT($C$4)*J36)^0.5</f>
        <v/>
      </c>
      <c r="U36" s="17">
        <f>T36*EXP($C$5+SQRT($C$4)*K36)+(Projection!$K$20+MAX(0,Projection!$J$24-T36)/Projection!$C$4-Projection!$K$21)*EXP($C$5+SQRT($C$4)*K36)^0.5</f>
        <v/>
      </c>
      <c r="V36" s="17">
        <f>U36*EXP($C$5+SQRT($C$4)*L36)+(Projection!$L$20+MAX(0,Projection!$K$24-U36)/Projection!$C$4-Projection!$L$21)*EXP($C$5+SQRT($C$4)*L36)^0.5</f>
        <v/>
      </c>
      <c r="W36" s="13">
        <f>M36/Projection!$C$24</f>
        <v/>
      </c>
      <c r="X36" s="13">
        <f>N36/Projection!$D$24</f>
        <v/>
      </c>
      <c r="Y36" s="13">
        <f>O36/Projection!$E$24</f>
        <v/>
      </c>
      <c r="Z36" s="13">
        <f>P36/Projection!$F$24</f>
        <v/>
      </c>
      <c r="AA36" s="13">
        <f>Q36/Projection!$G$24</f>
        <v/>
      </c>
      <c r="AB36" s="13">
        <f>R36/Projection!$H$24</f>
        <v/>
      </c>
      <c r="AC36" s="13">
        <f>S36/Projection!$I$24</f>
        <v/>
      </c>
      <c r="AD36" s="13">
        <f>T36/Projection!$J$24</f>
        <v/>
      </c>
      <c r="AE36" s="13">
        <f>U36/Projection!$K$24</f>
        <v/>
      </c>
      <c r="AF36" s="13">
        <f>V36/Projection!$L$24</f>
        <v/>
      </c>
      <c r="AG36" s="13">
        <f>MIN(W36:AF36)</f>
        <v/>
      </c>
    </row>
    <row r="37">
      <c r="B37" s="2" t="n">
        <v>24</v>
      </c>
      <c r="C37" s="20" t="n">
        <v>-0.299213</v>
      </c>
      <c r="D37" s="20" t="n">
        <v>-0.003735</v>
      </c>
      <c r="E37" s="20" t="n">
        <v>-0.886919</v>
      </c>
      <c r="F37" s="20" t="n">
        <v>1.237892</v>
      </c>
      <c r="G37" s="20" t="n">
        <v>0.88017</v>
      </c>
      <c r="H37" s="20" t="n">
        <v>-1.704205</v>
      </c>
      <c r="I37" s="20" t="n">
        <v>0.46481</v>
      </c>
      <c r="J37" s="20" t="n">
        <v>-1.621671</v>
      </c>
      <c r="K37" s="20" t="n">
        <v>-0.538682</v>
      </c>
      <c r="L37" s="20" t="n">
        <v>-0.900335</v>
      </c>
      <c r="M37" s="17">
        <f>Projection!$C$13*EXP($C$5+SQRT($C$4)*C37)+(Projection!$C$20+MAX(0,Projection!$C$14-Projection!$C$13)/Projection!$C$4-Projection!$C$21)*EXP($C$5+SQRT($C$4)*C37)^0.5</f>
        <v/>
      </c>
      <c r="N37" s="17">
        <f>M37*EXP($C$5+SQRT($C$4)*D37)+(Projection!$D$20+MAX(0,Projection!$C$24-M37)/Projection!$C$4-Projection!$D$21)*EXP($C$5+SQRT($C$4)*D37)^0.5</f>
        <v/>
      </c>
      <c r="O37" s="17">
        <f>N37*EXP($C$5+SQRT($C$4)*E37)+(Projection!$E$20+MAX(0,Projection!$D$24-N37)/Projection!$C$4-Projection!$E$21)*EXP($C$5+SQRT($C$4)*E37)^0.5</f>
        <v/>
      </c>
      <c r="P37" s="17">
        <f>O37*EXP($C$5+SQRT($C$4)*F37)+(Projection!$F$20+MAX(0,Projection!$E$24-O37)/Projection!$C$4-Projection!$F$21)*EXP($C$5+SQRT($C$4)*F37)^0.5</f>
        <v/>
      </c>
      <c r="Q37" s="17">
        <f>P37*EXP($C$5+SQRT($C$4)*G37)+(Projection!$G$20+MAX(0,Projection!$F$24-P37)/Projection!$C$4-Projection!$G$21)*EXP($C$5+SQRT($C$4)*G37)^0.5</f>
        <v/>
      </c>
      <c r="R37" s="17">
        <f>Q37*EXP($C$5+SQRT($C$4)*H37)+(Projection!$H$20+MAX(0,Projection!$G$24-Q37)/Projection!$C$4-Projection!$H$21)*EXP($C$5+SQRT($C$4)*H37)^0.5</f>
        <v/>
      </c>
      <c r="S37" s="17">
        <f>R37*EXP($C$5+SQRT($C$4)*I37)+(Projection!$I$20+MAX(0,Projection!$H$24-R37)/Projection!$C$4-Projection!$I$21)*EXP($C$5+SQRT($C$4)*I37)^0.5</f>
        <v/>
      </c>
      <c r="T37" s="17">
        <f>S37*EXP($C$5+SQRT($C$4)*J37)+(Projection!$J$20+MAX(0,Projection!$I$24-S37)/Projection!$C$4-Projection!$J$21)*EXP($C$5+SQRT($C$4)*J37)^0.5</f>
        <v/>
      </c>
      <c r="U37" s="17">
        <f>T37*EXP($C$5+SQRT($C$4)*K37)+(Projection!$K$20+MAX(0,Projection!$J$24-T37)/Projection!$C$4-Projection!$K$21)*EXP($C$5+SQRT($C$4)*K37)^0.5</f>
        <v/>
      </c>
      <c r="V37" s="17">
        <f>U37*EXP($C$5+SQRT($C$4)*L37)+(Projection!$L$20+MAX(0,Projection!$K$24-U37)/Projection!$C$4-Projection!$L$21)*EXP($C$5+SQRT($C$4)*L37)^0.5</f>
        <v/>
      </c>
      <c r="W37" s="13">
        <f>M37/Projection!$C$24</f>
        <v/>
      </c>
      <c r="X37" s="13">
        <f>N37/Projection!$D$24</f>
        <v/>
      </c>
      <c r="Y37" s="13">
        <f>O37/Projection!$E$24</f>
        <v/>
      </c>
      <c r="Z37" s="13">
        <f>P37/Projection!$F$24</f>
        <v/>
      </c>
      <c r="AA37" s="13">
        <f>Q37/Projection!$G$24</f>
        <v/>
      </c>
      <c r="AB37" s="13">
        <f>R37/Projection!$H$24</f>
        <v/>
      </c>
      <c r="AC37" s="13">
        <f>S37/Projection!$I$24</f>
        <v/>
      </c>
      <c r="AD37" s="13">
        <f>T37/Projection!$J$24</f>
        <v/>
      </c>
      <c r="AE37" s="13">
        <f>U37/Projection!$K$24</f>
        <v/>
      </c>
      <c r="AF37" s="13">
        <f>V37/Projection!$L$24</f>
        <v/>
      </c>
      <c r="AG37" s="13">
        <f>MIN(W37:AF37)</f>
        <v/>
      </c>
    </row>
    <row r="38">
      <c r="B38" s="2" t="n">
        <v>25</v>
      </c>
      <c r="C38" s="20" t="n">
        <v>0.274291</v>
      </c>
      <c r="D38" s="20" t="n">
        <v>1.79429</v>
      </c>
      <c r="E38" s="20" t="n">
        <v>-0.766887</v>
      </c>
      <c r="F38" s="20" t="n">
        <v>-1.357839</v>
      </c>
      <c r="G38" s="20" t="n">
        <v>-0.07258199999999999</v>
      </c>
      <c r="H38" s="20" t="n">
        <v>1.246727</v>
      </c>
      <c r="I38" s="20" t="n">
        <v>0.181048</v>
      </c>
      <c r="J38" s="20" t="n">
        <v>-0.128431</v>
      </c>
      <c r="K38" s="20" t="n">
        <v>-1.084611</v>
      </c>
      <c r="L38" s="20" t="n">
        <v>-1.231705</v>
      </c>
      <c r="M38" s="17">
        <f>Projection!$C$13*EXP($C$5+SQRT($C$4)*C38)+(Projection!$C$20+MAX(0,Projection!$C$14-Projection!$C$13)/Projection!$C$4-Projection!$C$21)*EXP($C$5+SQRT($C$4)*C38)^0.5</f>
        <v/>
      </c>
      <c r="N38" s="17">
        <f>M38*EXP($C$5+SQRT($C$4)*D38)+(Projection!$D$20+MAX(0,Projection!$C$24-M38)/Projection!$C$4-Projection!$D$21)*EXP($C$5+SQRT($C$4)*D38)^0.5</f>
        <v/>
      </c>
      <c r="O38" s="17">
        <f>N38*EXP($C$5+SQRT($C$4)*E38)+(Projection!$E$20+MAX(0,Projection!$D$24-N38)/Projection!$C$4-Projection!$E$21)*EXP($C$5+SQRT($C$4)*E38)^0.5</f>
        <v/>
      </c>
      <c r="P38" s="17">
        <f>O38*EXP($C$5+SQRT($C$4)*F38)+(Projection!$F$20+MAX(0,Projection!$E$24-O38)/Projection!$C$4-Projection!$F$21)*EXP($C$5+SQRT($C$4)*F38)^0.5</f>
        <v/>
      </c>
      <c r="Q38" s="17">
        <f>P38*EXP($C$5+SQRT($C$4)*G38)+(Projection!$G$20+MAX(0,Projection!$F$24-P38)/Projection!$C$4-Projection!$G$21)*EXP($C$5+SQRT($C$4)*G38)^0.5</f>
        <v/>
      </c>
      <c r="R38" s="17">
        <f>Q38*EXP($C$5+SQRT($C$4)*H38)+(Projection!$H$20+MAX(0,Projection!$G$24-Q38)/Projection!$C$4-Projection!$H$21)*EXP($C$5+SQRT($C$4)*H38)^0.5</f>
        <v/>
      </c>
      <c r="S38" s="17">
        <f>R38*EXP($C$5+SQRT($C$4)*I38)+(Projection!$I$20+MAX(0,Projection!$H$24-R38)/Projection!$C$4-Projection!$I$21)*EXP($C$5+SQRT($C$4)*I38)^0.5</f>
        <v/>
      </c>
      <c r="T38" s="17">
        <f>S38*EXP($C$5+SQRT($C$4)*J38)+(Projection!$J$20+MAX(0,Projection!$I$24-S38)/Projection!$C$4-Projection!$J$21)*EXP($C$5+SQRT($C$4)*J38)^0.5</f>
        <v/>
      </c>
      <c r="U38" s="17">
        <f>T38*EXP($C$5+SQRT($C$4)*K38)+(Projection!$K$20+MAX(0,Projection!$J$24-T38)/Projection!$C$4-Projection!$K$21)*EXP($C$5+SQRT($C$4)*K38)^0.5</f>
        <v/>
      </c>
      <c r="V38" s="17">
        <f>U38*EXP($C$5+SQRT($C$4)*L38)+(Projection!$L$20+MAX(0,Projection!$K$24-U38)/Projection!$C$4-Projection!$L$21)*EXP($C$5+SQRT($C$4)*L38)^0.5</f>
        <v/>
      </c>
      <c r="W38" s="13">
        <f>M38/Projection!$C$24</f>
        <v/>
      </c>
      <c r="X38" s="13">
        <f>N38/Projection!$D$24</f>
        <v/>
      </c>
      <c r="Y38" s="13">
        <f>O38/Projection!$E$24</f>
        <v/>
      </c>
      <c r="Z38" s="13">
        <f>P38/Projection!$F$24</f>
        <v/>
      </c>
      <c r="AA38" s="13">
        <f>Q38/Projection!$G$24</f>
        <v/>
      </c>
      <c r="AB38" s="13">
        <f>R38/Projection!$H$24</f>
        <v/>
      </c>
      <c r="AC38" s="13">
        <f>S38/Projection!$I$24</f>
        <v/>
      </c>
      <c r="AD38" s="13">
        <f>T38/Projection!$J$24</f>
        <v/>
      </c>
      <c r="AE38" s="13">
        <f>U38/Projection!$K$24</f>
        <v/>
      </c>
      <c r="AF38" s="13">
        <f>V38/Projection!$L$24</f>
        <v/>
      </c>
      <c r="AG38" s="13">
        <f>MIN(W38:AF38)</f>
        <v/>
      </c>
    </row>
    <row r="39">
      <c r="B39" s="2" t="n">
        <v>26</v>
      </c>
      <c r="C39" s="20" t="n">
        <v>0.442939</v>
      </c>
      <c r="D39" s="20" t="n">
        <v>1.028649</v>
      </c>
      <c r="E39" s="20" t="n">
        <v>-0.24065</v>
      </c>
      <c r="F39" s="20" t="n">
        <v>-1.503712</v>
      </c>
      <c r="G39" s="20" t="n">
        <v>-1.029338</v>
      </c>
      <c r="H39" s="20" t="n">
        <v>-0.091866</v>
      </c>
      <c r="I39" s="20" t="n">
        <v>-0.146298</v>
      </c>
      <c r="J39" s="20" t="n">
        <v>-0.297999</v>
      </c>
      <c r="K39" s="20" t="n">
        <v>-0.87383</v>
      </c>
      <c r="L39" s="20" t="n">
        <v>0.362022</v>
      </c>
      <c r="M39" s="17">
        <f>Projection!$C$13*EXP($C$5+SQRT($C$4)*C39)+(Projection!$C$20+MAX(0,Projection!$C$14-Projection!$C$13)/Projection!$C$4-Projection!$C$21)*EXP($C$5+SQRT($C$4)*C39)^0.5</f>
        <v/>
      </c>
      <c r="N39" s="17">
        <f>M39*EXP($C$5+SQRT($C$4)*D39)+(Projection!$D$20+MAX(0,Projection!$C$24-M39)/Projection!$C$4-Projection!$D$21)*EXP($C$5+SQRT($C$4)*D39)^0.5</f>
        <v/>
      </c>
      <c r="O39" s="17">
        <f>N39*EXP($C$5+SQRT($C$4)*E39)+(Projection!$E$20+MAX(0,Projection!$D$24-N39)/Projection!$C$4-Projection!$E$21)*EXP($C$5+SQRT($C$4)*E39)^0.5</f>
        <v/>
      </c>
      <c r="P39" s="17">
        <f>O39*EXP($C$5+SQRT($C$4)*F39)+(Projection!$F$20+MAX(0,Projection!$E$24-O39)/Projection!$C$4-Projection!$F$21)*EXP($C$5+SQRT($C$4)*F39)^0.5</f>
        <v/>
      </c>
      <c r="Q39" s="17">
        <f>P39*EXP($C$5+SQRT($C$4)*G39)+(Projection!$G$20+MAX(0,Projection!$F$24-P39)/Projection!$C$4-Projection!$G$21)*EXP($C$5+SQRT($C$4)*G39)^0.5</f>
        <v/>
      </c>
      <c r="R39" s="17">
        <f>Q39*EXP($C$5+SQRT($C$4)*H39)+(Projection!$H$20+MAX(0,Projection!$G$24-Q39)/Projection!$C$4-Projection!$H$21)*EXP($C$5+SQRT($C$4)*H39)^0.5</f>
        <v/>
      </c>
      <c r="S39" s="17">
        <f>R39*EXP($C$5+SQRT($C$4)*I39)+(Projection!$I$20+MAX(0,Projection!$H$24-R39)/Projection!$C$4-Projection!$I$21)*EXP($C$5+SQRT($C$4)*I39)^0.5</f>
        <v/>
      </c>
      <c r="T39" s="17">
        <f>S39*EXP($C$5+SQRT($C$4)*J39)+(Projection!$J$20+MAX(0,Projection!$I$24-S39)/Projection!$C$4-Projection!$J$21)*EXP($C$5+SQRT($C$4)*J39)^0.5</f>
        <v/>
      </c>
      <c r="U39" s="17">
        <f>T39*EXP($C$5+SQRT($C$4)*K39)+(Projection!$K$20+MAX(0,Projection!$J$24-T39)/Projection!$C$4-Projection!$K$21)*EXP($C$5+SQRT($C$4)*K39)^0.5</f>
        <v/>
      </c>
      <c r="V39" s="17">
        <f>U39*EXP($C$5+SQRT($C$4)*L39)+(Projection!$L$20+MAX(0,Projection!$K$24-U39)/Projection!$C$4-Projection!$L$21)*EXP($C$5+SQRT($C$4)*L39)^0.5</f>
        <v/>
      </c>
      <c r="W39" s="13">
        <f>M39/Projection!$C$24</f>
        <v/>
      </c>
      <c r="X39" s="13">
        <f>N39/Projection!$D$24</f>
        <v/>
      </c>
      <c r="Y39" s="13">
        <f>O39/Projection!$E$24</f>
        <v/>
      </c>
      <c r="Z39" s="13">
        <f>P39/Projection!$F$24</f>
        <v/>
      </c>
      <c r="AA39" s="13">
        <f>Q39/Projection!$G$24</f>
        <v/>
      </c>
      <c r="AB39" s="13">
        <f>R39/Projection!$H$24</f>
        <v/>
      </c>
      <c r="AC39" s="13">
        <f>S39/Projection!$I$24</f>
        <v/>
      </c>
      <c r="AD39" s="13">
        <f>T39/Projection!$J$24</f>
        <v/>
      </c>
      <c r="AE39" s="13">
        <f>U39/Projection!$K$24</f>
        <v/>
      </c>
      <c r="AF39" s="13">
        <f>V39/Projection!$L$24</f>
        <v/>
      </c>
      <c r="AG39" s="13">
        <f>MIN(W39:AF39)</f>
        <v/>
      </c>
    </row>
    <row r="40">
      <c r="B40" s="2" t="n">
        <v>27</v>
      </c>
      <c r="C40" s="20" t="n">
        <v>-0.063182</v>
      </c>
      <c r="D40" s="20" t="n">
        <v>-1.288383</v>
      </c>
      <c r="E40" s="20" t="n">
        <v>-0.788702</v>
      </c>
      <c r="F40" s="20" t="n">
        <v>1.224129</v>
      </c>
      <c r="G40" s="20" t="n">
        <v>0.569167</v>
      </c>
      <c r="H40" s="20" t="n">
        <v>1.343139</v>
      </c>
      <c r="I40" s="20" t="n">
        <v>0.9572619999999999</v>
      </c>
      <c r="J40" s="20" t="n">
        <v>-1.088553</v>
      </c>
      <c r="K40" s="20" t="n">
        <v>1.712316</v>
      </c>
      <c r="L40" s="20" t="n">
        <v>-0.739937</v>
      </c>
      <c r="M40" s="17">
        <f>Projection!$C$13*EXP($C$5+SQRT($C$4)*C40)+(Projection!$C$20+MAX(0,Projection!$C$14-Projection!$C$13)/Projection!$C$4-Projection!$C$21)*EXP($C$5+SQRT($C$4)*C40)^0.5</f>
        <v/>
      </c>
      <c r="N40" s="17">
        <f>M40*EXP($C$5+SQRT($C$4)*D40)+(Projection!$D$20+MAX(0,Projection!$C$24-M40)/Projection!$C$4-Projection!$D$21)*EXP($C$5+SQRT($C$4)*D40)^0.5</f>
        <v/>
      </c>
      <c r="O40" s="17">
        <f>N40*EXP($C$5+SQRT($C$4)*E40)+(Projection!$E$20+MAX(0,Projection!$D$24-N40)/Projection!$C$4-Projection!$E$21)*EXP($C$5+SQRT($C$4)*E40)^0.5</f>
        <v/>
      </c>
      <c r="P40" s="17">
        <f>O40*EXP($C$5+SQRT($C$4)*F40)+(Projection!$F$20+MAX(0,Projection!$E$24-O40)/Projection!$C$4-Projection!$F$21)*EXP($C$5+SQRT($C$4)*F40)^0.5</f>
        <v/>
      </c>
      <c r="Q40" s="17">
        <f>P40*EXP($C$5+SQRT($C$4)*G40)+(Projection!$G$20+MAX(0,Projection!$F$24-P40)/Projection!$C$4-Projection!$G$21)*EXP($C$5+SQRT($C$4)*G40)^0.5</f>
        <v/>
      </c>
      <c r="R40" s="17">
        <f>Q40*EXP($C$5+SQRT($C$4)*H40)+(Projection!$H$20+MAX(0,Projection!$G$24-Q40)/Projection!$C$4-Projection!$H$21)*EXP($C$5+SQRT($C$4)*H40)^0.5</f>
        <v/>
      </c>
      <c r="S40" s="17">
        <f>R40*EXP($C$5+SQRT($C$4)*I40)+(Projection!$I$20+MAX(0,Projection!$H$24-R40)/Projection!$C$4-Projection!$I$21)*EXP($C$5+SQRT($C$4)*I40)^0.5</f>
        <v/>
      </c>
      <c r="T40" s="17">
        <f>S40*EXP($C$5+SQRT($C$4)*J40)+(Projection!$J$20+MAX(0,Projection!$I$24-S40)/Projection!$C$4-Projection!$J$21)*EXP($C$5+SQRT($C$4)*J40)^0.5</f>
        <v/>
      </c>
      <c r="U40" s="17">
        <f>T40*EXP($C$5+SQRT($C$4)*K40)+(Projection!$K$20+MAX(0,Projection!$J$24-T40)/Projection!$C$4-Projection!$K$21)*EXP($C$5+SQRT($C$4)*K40)^0.5</f>
        <v/>
      </c>
      <c r="V40" s="17">
        <f>U40*EXP($C$5+SQRT($C$4)*L40)+(Projection!$L$20+MAX(0,Projection!$K$24-U40)/Projection!$C$4-Projection!$L$21)*EXP($C$5+SQRT($C$4)*L40)^0.5</f>
        <v/>
      </c>
      <c r="W40" s="13">
        <f>M40/Projection!$C$24</f>
        <v/>
      </c>
      <c r="X40" s="13">
        <f>N40/Projection!$D$24</f>
        <v/>
      </c>
      <c r="Y40" s="13">
        <f>O40/Projection!$E$24</f>
        <v/>
      </c>
      <c r="Z40" s="13">
        <f>P40/Projection!$F$24</f>
        <v/>
      </c>
      <c r="AA40" s="13">
        <f>Q40/Projection!$G$24</f>
        <v/>
      </c>
      <c r="AB40" s="13">
        <f>R40/Projection!$H$24</f>
        <v/>
      </c>
      <c r="AC40" s="13">
        <f>S40/Projection!$I$24</f>
        <v/>
      </c>
      <c r="AD40" s="13">
        <f>T40/Projection!$J$24</f>
        <v/>
      </c>
      <c r="AE40" s="13">
        <f>U40/Projection!$K$24</f>
        <v/>
      </c>
      <c r="AF40" s="13">
        <f>V40/Projection!$L$24</f>
        <v/>
      </c>
      <c r="AG40" s="13">
        <f>MIN(W40:AF40)</f>
        <v/>
      </c>
    </row>
    <row r="41">
      <c r="B41" s="2" t="n">
        <v>28</v>
      </c>
      <c r="C41" s="20" t="n">
        <v>0.431871</v>
      </c>
      <c r="D41" s="20" t="n">
        <v>-0.200358</v>
      </c>
      <c r="E41" s="20" t="n">
        <v>-0.571869</v>
      </c>
      <c r="F41" s="20" t="n">
        <v>-0.833214</v>
      </c>
      <c r="G41" s="20" t="n">
        <v>0.43365</v>
      </c>
      <c r="H41" s="20" t="n">
        <v>1.17677</v>
      </c>
      <c r="I41" s="20" t="n">
        <v>0.833871</v>
      </c>
      <c r="J41" s="20" t="n">
        <v>0.107961</v>
      </c>
      <c r="K41" s="20" t="n">
        <v>-0.575267</v>
      </c>
      <c r="L41" s="20" t="n">
        <v>-1.046385</v>
      </c>
      <c r="M41" s="17">
        <f>Projection!$C$13*EXP($C$5+SQRT($C$4)*C41)+(Projection!$C$20+MAX(0,Projection!$C$14-Projection!$C$13)/Projection!$C$4-Projection!$C$21)*EXP($C$5+SQRT($C$4)*C41)^0.5</f>
        <v/>
      </c>
      <c r="N41" s="17">
        <f>M41*EXP($C$5+SQRT($C$4)*D41)+(Projection!$D$20+MAX(0,Projection!$C$24-M41)/Projection!$C$4-Projection!$D$21)*EXP($C$5+SQRT($C$4)*D41)^0.5</f>
        <v/>
      </c>
      <c r="O41" s="17">
        <f>N41*EXP($C$5+SQRT($C$4)*E41)+(Projection!$E$20+MAX(0,Projection!$D$24-N41)/Projection!$C$4-Projection!$E$21)*EXP($C$5+SQRT($C$4)*E41)^0.5</f>
        <v/>
      </c>
      <c r="P41" s="17">
        <f>O41*EXP($C$5+SQRT($C$4)*F41)+(Projection!$F$20+MAX(0,Projection!$E$24-O41)/Projection!$C$4-Projection!$F$21)*EXP($C$5+SQRT($C$4)*F41)^0.5</f>
        <v/>
      </c>
      <c r="Q41" s="17">
        <f>P41*EXP($C$5+SQRT($C$4)*G41)+(Projection!$G$20+MAX(0,Projection!$F$24-P41)/Projection!$C$4-Projection!$G$21)*EXP($C$5+SQRT($C$4)*G41)^0.5</f>
        <v/>
      </c>
      <c r="R41" s="17">
        <f>Q41*EXP($C$5+SQRT($C$4)*H41)+(Projection!$H$20+MAX(0,Projection!$G$24-Q41)/Projection!$C$4-Projection!$H$21)*EXP($C$5+SQRT($C$4)*H41)^0.5</f>
        <v/>
      </c>
      <c r="S41" s="17">
        <f>R41*EXP($C$5+SQRT($C$4)*I41)+(Projection!$I$20+MAX(0,Projection!$H$24-R41)/Projection!$C$4-Projection!$I$21)*EXP($C$5+SQRT($C$4)*I41)^0.5</f>
        <v/>
      </c>
      <c r="T41" s="17">
        <f>S41*EXP($C$5+SQRT($C$4)*J41)+(Projection!$J$20+MAX(0,Projection!$I$24-S41)/Projection!$C$4-Projection!$J$21)*EXP($C$5+SQRT($C$4)*J41)^0.5</f>
        <v/>
      </c>
      <c r="U41" s="17">
        <f>T41*EXP($C$5+SQRT($C$4)*K41)+(Projection!$K$20+MAX(0,Projection!$J$24-T41)/Projection!$C$4-Projection!$K$21)*EXP($C$5+SQRT($C$4)*K41)^0.5</f>
        <v/>
      </c>
      <c r="V41" s="17">
        <f>U41*EXP($C$5+SQRT($C$4)*L41)+(Projection!$L$20+MAX(0,Projection!$K$24-U41)/Projection!$C$4-Projection!$L$21)*EXP($C$5+SQRT($C$4)*L41)^0.5</f>
        <v/>
      </c>
      <c r="W41" s="13">
        <f>M41/Projection!$C$24</f>
        <v/>
      </c>
      <c r="X41" s="13">
        <f>N41/Projection!$D$24</f>
        <v/>
      </c>
      <c r="Y41" s="13">
        <f>O41/Projection!$E$24</f>
        <v/>
      </c>
      <c r="Z41" s="13">
        <f>P41/Projection!$F$24</f>
        <v/>
      </c>
      <c r="AA41" s="13">
        <f>Q41/Projection!$G$24</f>
        <v/>
      </c>
      <c r="AB41" s="13">
        <f>R41/Projection!$H$24</f>
        <v/>
      </c>
      <c r="AC41" s="13">
        <f>S41/Projection!$I$24</f>
        <v/>
      </c>
      <c r="AD41" s="13">
        <f>T41/Projection!$J$24</f>
        <v/>
      </c>
      <c r="AE41" s="13">
        <f>U41/Projection!$K$24</f>
        <v/>
      </c>
      <c r="AF41" s="13">
        <f>V41/Projection!$L$24</f>
        <v/>
      </c>
      <c r="AG41" s="13">
        <f>MIN(W41:AF41)</f>
        <v/>
      </c>
    </row>
    <row r="42">
      <c r="B42" s="2" t="n">
        <v>29</v>
      </c>
      <c r="C42" s="20" t="n">
        <v>0.436442</v>
      </c>
      <c r="D42" s="20" t="n">
        <v>-0.275949</v>
      </c>
      <c r="E42" s="20" t="n">
        <v>0.246974</v>
      </c>
      <c r="F42" s="20" t="n">
        <v>0.598249</v>
      </c>
      <c r="G42" s="20" t="n">
        <v>-0.303776</v>
      </c>
      <c r="H42" s="20" t="n">
        <v>-1.112649</v>
      </c>
      <c r="I42" s="20" t="n">
        <v>1.751694</v>
      </c>
      <c r="J42" s="20" t="n">
        <v>0.070495</v>
      </c>
      <c r="K42" s="20" t="n">
        <v>0.770127</v>
      </c>
      <c r="L42" s="20" t="n">
        <v>0.795539</v>
      </c>
      <c r="M42" s="17">
        <f>Projection!$C$13*EXP($C$5+SQRT($C$4)*C42)+(Projection!$C$20+MAX(0,Projection!$C$14-Projection!$C$13)/Projection!$C$4-Projection!$C$21)*EXP($C$5+SQRT($C$4)*C42)^0.5</f>
        <v/>
      </c>
      <c r="N42" s="17">
        <f>M42*EXP($C$5+SQRT($C$4)*D42)+(Projection!$D$20+MAX(0,Projection!$C$24-M42)/Projection!$C$4-Projection!$D$21)*EXP($C$5+SQRT($C$4)*D42)^0.5</f>
        <v/>
      </c>
      <c r="O42" s="17">
        <f>N42*EXP($C$5+SQRT($C$4)*E42)+(Projection!$E$20+MAX(0,Projection!$D$24-N42)/Projection!$C$4-Projection!$E$21)*EXP($C$5+SQRT($C$4)*E42)^0.5</f>
        <v/>
      </c>
      <c r="P42" s="17">
        <f>O42*EXP($C$5+SQRT($C$4)*F42)+(Projection!$F$20+MAX(0,Projection!$E$24-O42)/Projection!$C$4-Projection!$F$21)*EXP($C$5+SQRT($C$4)*F42)^0.5</f>
        <v/>
      </c>
      <c r="Q42" s="17">
        <f>P42*EXP($C$5+SQRT($C$4)*G42)+(Projection!$G$20+MAX(0,Projection!$F$24-P42)/Projection!$C$4-Projection!$G$21)*EXP($C$5+SQRT($C$4)*G42)^0.5</f>
        <v/>
      </c>
      <c r="R42" s="17">
        <f>Q42*EXP($C$5+SQRT($C$4)*H42)+(Projection!$H$20+MAX(0,Projection!$G$24-Q42)/Projection!$C$4-Projection!$H$21)*EXP($C$5+SQRT($C$4)*H42)^0.5</f>
        <v/>
      </c>
      <c r="S42" s="17">
        <f>R42*EXP($C$5+SQRT($C$4)*I42)+(Projection!$I$20+MAX(0,Projection!$H$24-R42)/Projection!$C$4-Projection!$I$21)*EXP($C$5+SQRT($C$4)*I42)^0.5</f>
        <v/>
      </c>
      <c r="T42" s="17">
        <f>S42*EXP($C$5+SQRT($C$4)*J42)+(Projection!$J$20+MAX(0,Projection!$I$24-S42)/Projection!$C$4-Projection!$J$21)*EXP($C$5+SQRT($C$4)*J42)^0.5</f>
        <v/>
      </c>
      <c r="U42" s="17">
        <f>T42*EXP($C$5+SQRT($C$4)*K42)+(Projection!$K$20+MAX(0,Projection!$J$24-T42)/Projection!$C$4-Projection!$K$21)*EXP($C$5+SQRT($C$4)*K42)^0.5</f>
        <v/>
      </c>
      <c r="V42" s="17">
        <f>U42*EXP($C$5+SQRT($C$4)*L42)+(Projection!$L$20+MAX(0,Projection!$K$24-U42)/Projection!$C$4-Projection!$L$21)*EXP($C$5+SQRT($C$4)*L42)^0.5</f>
        <v/>
      </c>
      <c r="W42" s="13">
        <f>M42/Projection!$C$24</f>
        <v/>
      </c>
      <c r="X42" s="13">
        <f>N42/Projection!$D$24</f>
        <v/>
      </c>
      <c r="Y42" s="13">
        <f>O42/Projection!$E$24</f>
        <v/>
      </c>
      <c r="Z42" s="13">
        <f>P42/Projection!$F$24</f>
        <v/>
      </c>
      <c r="AA42" s="13">
        <f>Q42/Projection!$G$24</f>
        <v/>
      </c>
      <c r="AB42" s="13">
        <f>R42/Projection!$H$24</f>
        <v/>
      </c>
      <c r="AC42" s="13">
        <f>S42/Projection!$I$24</f>
        <v/>
      </c>
      <c r="AD42" s="13">
        <f>T42/Projection!$J$24</f>
        <v/>
      </c>
      <c r="AE42" s="13">
        <f>U42/Projection!$K$24</f>
        <v/>
      </c>
      <c r="AF42" s="13">
        <f>V42/Projection!$L$24</f>
        <v/>
      </c>
      <c r="AG42" s="13">
        <f>MIN(W42:AF42)</f>
        <v/>
      </c>
    </row>
    <row r="43">
      <c r="B43" s="2" t="n">
        <v>30</v>
      </c>
      <c r="C43" s="20" t="n">
        <v>0.9440730000000001</v>
      </c>
      <c r="D43" s="20" t="n">
        <v>0.594535</v>
      </c>
      <c r="E43" s="20" t="n">
        <v>1.150925</v>
      </c>
      <c r="F43" s="20" t="n">
        <v>-1.206339</v>
      </c>
      <c r="G43" s="20" t="n">
        <v>1.950903</v>
      </c>
      <c r="H43" s="20" t="n">
        <v>-1.598875</v>
      </c>
      <c r="I43" s="20" t="n">
        <v>1.961958</v>
      </c>
      <c r="J43" s="20" t="n">
        <v>-0.233309</v>
      </c>
      <c r="K43" s="20" t="n">
        <v>1.081676</v>
      </c>
      <c r="L43" s="20" t="n">
        <v>0.268369</v>
      </c>
      <c r="M43" s="17">
        <f>Projection!$C$13*EXP($C$5+SQRT($C$4)*C43)+(Projection!$C$20+MAX(0,Projection!$C$14-Projection!$C$13)/Projection!$C$4-Projection!$C$21)*EXP($C$5+SQRT($C$4)*C43)^0.5</f>
        <v/>
      </c>
      <c r="N43" s="17">
        <f>M43*EXP($C$5+SQRT($C$4)*D43)+(Projection!$D$20+MAX(0,Projection!$C$24-M43)/Projection!$C$4-Projection!$D$21)*EXP($C$5+SQRT($C$4)*D43)^0.5</f>
        <v/>
      </c>
      <c r="O43" s="17">
        <f>N43*EXP($C$5+SQRT($C$4)*E43)+(Projection!$E$20+MAX(0,Projection!$D$24-N43)/Projection!$C$4-Projection!$E$21)*EXP($C$5+SQRT($C$4)*E43)^0.5</f>
        <v/>
      </c>
      <c r="P43" s="17">
        <f>O43*EXP($C$5+SQRT($C$4)*F43)+(Projection!$F$20+MAX(0,Projection!$E$24-O43)/Projection!$C$4-Projection!$F$21)*EXP($C$5+SQRT($C$4)*F43)^0.5</f>
        <v/>
      </c>
      <c r="Q43" s="17">
        <f>P43*EXP($C$5+SQRT($C$4)*G43)+(Projection!$G$20+MAX(0,Projection!$F$24-P43)/Projection!$C$4-Projection!$G$21)*EXP($C$5+SQRT($C$4)*G43)^0.5</f>
        <v/>
      </c>
      <c r="R43" s="17">
        <f>Q43*EXP($C$5+SQRT($C$4)*H43)+(Projection!$H$20+MAX(0,Projection!$G$24-Q43)/Projection!$C$4-Projection!$H$21)*EXP($C$5+SQRT($C$4)*H43)^0.5</f>
        <v/>
      </c>
      <c r="S43" s="17">
        <f>R43*EXP($C$5+SQRT($C$4)*I43)+(Projection!$I$20+MAX(0,Projection!$H$24-R43)/Projection!$C$4-Projection!$I$21)*EXP($C$5+SQRT($C$4)*I43)^0.5</f>
        <v/>
      </c>
      <c r="T43" s="17">
        <f>S43*EXP($C$5+SQRT($C$4)*J43)+(Projection!$J$20+MAX(0,Projection!$I$24-S43)/Projection!$C$4-Projection!$J$21)*EXP($C$5+SQRT($C$4)*J43)^0.5</f>
        <v/>
      </c>
      <c r="U43" s="17">
        <f>T43*EXP($C$5+SQRT($C$4)*K43)+(Projection!$K$20+MAX(0,Projection!$J$24-T43)/Projection!$C$4-Projection!$K$21)*EXP($C$5+SQRT($C$4)*K43)^0.5</f>
        <v/>
      </c>
      <c r="V43" s="17">
        <f>U43*EXP($C$5+SQRT($C$4)*L43)+(Projection!$L$20+MAX(0,Projection!$K$24-U43)/Projection!$C$4-Projection!$L$21)*EXP($C$5+SQRT($C$4)*L43)^0.5</f>
        <v/>
      </c>
      <c r="W43" s="13">
        <f>M43/Projection!$C$24</f>
        <v/>
      </c>
      <c r="X43" s="13">
        <f>N43/Projection!$D$24</f>
        <v/>
      </c>
      <c r="Y43" s="13">
        <f>O43/Projection!$E$24</f>
        <v/>
      </c>
      <c r="Z43" s="13">
        <f>P43/Projection!$F$24</f>
        <v/>
      </c>
      <c r="AA43" s="13">
        <f>Q43/Projection!$G$24</f>
        <v/>
      </c>
      <c r="AB43" s="13">
        <f>R43/Projection!$H$24</f>
        <v/>
      </c>
      <c r="AC43" s="13">
        <f>S43/Projection!$I$24</f>
        <v/>
      </c>
      <c r="AD43" s="13">
        <f>T43/Projection!$J$24</f>
        <v/>
      </c>
      <c r="AE43" s="13">
        <f>U43/Projection!$K$24</f>
        <v/>
      </c>
      <c r="AF43" s="13">
        <f>V43/Projection!$L$24</f>
        <v/>
      </c>
      <c r="AG43" s="13">
        <f>MIN(W43:AF43)</f>
        <v/>
      </c>
    </row>
    <row r="44">
      <c r="B44" s="2" t="n">
        <v>31</v>
      </c>
      <c r="C44" s="20" t="n">
        <v>3.111</v>
      </c>
      <c r="D44" s="20" t="n">
        <v>0.475793</v>
      </c>
      <c r="E44" s="20" t="n">
        <v>0.763734</v>
      </c>
      <c r="F44" s="20" t="n">
        <v>-1.112874</v>
      </c>
      <c r="G44" s="20" t="n">
        <v>0.21404</v>
      </c>
      <c r="H44" s="20" t="n">
        <v>1.378543</v>
      </c>
      <c r="I44" s="20" t="n">
        <v>1.08098</v>
      </c>
      <c r="J44" s="20" t="n">
        <v>1.166381</v>
      </c>
      <c r="K44" s="20" t="n">
        <v>-0.302702</v>
      </c>
      <c r="L44" s="20" t="n">
        <v>0.710871</v>
      </c>
      <c r="M44" s="17">
        <f>Projection!$C$13*EXP($C$5+SQRT($C$4)*C44)+(Projection!$C$20+MAX(0,Projection!$C$14-Projection!$C$13)/Projection!$C$4-Projection!$C$21)*EXP($C$5+SQRT($C$4)*C44)^0.5</f>
        <v/>
      </c>
      <c r="N44" s="17">
        <f>M44*EXP($C$5+SQRT($C$4)*D44)+(Projection!$D$20+MAX(0,Projection!$C$24-M44)/Projection!$C$4-Projection!$D$21)*EXP($C$5+SQRT($C$4)*D44)^0.5</f>
        <v/>
      </c>
      <c r="O44" s="17">
        <f>N44*EXP($C$5+SQRT($C$4)*E44)+(Projection!$E$20+MAX(0,Projection!$D$24-N44)/Projection!$C$4-Projection!$E$21)*EXP($C$5+SQRT($C$4)*E44)^0.5</f>
        <v/>
      </c>
      <c r="P44" s="17">
        <f>O44*EXP($C$5+SQRT($C$4)*F44)+(Projection!$F$20+MAX(0,Projection!$E$24-O44)/Projection!$C$4-Projection!$F$21)*EXP($C$5+SQRT($C$4)*F44)^0.5</f>
        <v/>
      </c>
      <c r="Q44" s="17">
        <f>P44*EXP($C$5+SQRT($C$4)*G44)+(Projection!$G$20+MAX(0,Projection!$F$24-P44)/Projection!$C$4-Projection!$G$21)*EXP($C$5+SQRT($C$4)*G44)^0.5</f>
        <v/>
      </c>
      <c r="R44" s="17">
        <f>Q44*EXP($C$5+SQRT($C$4)*H44)+(Projection!$H$20+MAX(0,Projection!$G$24-Q44)/Projection!$C$4-Projection!$H$21)*EXP($C$5+SQRT($C$4)*H44)^0.5</f>
        <v/>
      </c>
      <c r="S44" s="17">
        <f>R44*EXP($C$5+SQRT($C$4)*I44)+(Projection!$I$20+MAX(0,Projection!$H$24-R44)/Projection!$C$4-Projection!$I$21)*EXP($C$5+SQRT($C$4)*I44)^0.5</f>
        <v/>
      </c>
      <c r="T44" s="17">
        <f>S44*EXP($C$5+SQRT($C$4)*J44)+(Projection!$J$20+MAX(0,Projection!$I$24-S44)/Projection!$C$4-Projection!$J$21)*EXP($C$5+SQRT($C$4)*J44)^0.5</f>
        <v/>
      </c>
      <c r="U44" s="17">
        <f>T44*EXP($C$5+SQRT($C$4)*K44)+(Projection!$K$20+MAX(0,Projection!$J$24-T44)/Projection!$C$4-Projection!$K$21)*EXP($C$5+SQRT($C$4)*K44)^0.5</f>
        <v/>
      </c>
      <c r="V44" s="17">
        <f>U44*EXP($C$5+SQRT($C$4)*L44)+(Projection!$L$20+MAX(0,Projection!$K$24-U44)/Projection!$C$4-Projection!$L$21)*EXP($C$5+SQRT($C$4)*L44)^0.5</f>
        <v/>
      </c>
      <c r="W44" s="13">
        <f>M44/Projection!$C$24</f>
        <v/>
      </c>
      <c r="X44" s="13">
        <f>N44/Projection!$D$24</f>
        <v/>
      </c>
      <c r="Y44" s="13">
        <f>O44/Projection!$E$24</f>
        <v/>
      </c>
      <c r="Z44" s="13">
        <f>P44/Projection!$F$24</f>
        <v/>
      </c>
      <c r="AA44" s="13">
        <f>Q44/Projection!$G$24</f>
        <v/>
      </c>
      <c r="AB44" s="13">
        <f>R44/Projection!$H$24</f>
        <v/>
      </c>
      <c r="AC44" s="13">
        <f>S44/Projection!$I$24</f>
        <v/>
      </c>
      <c r="AD44" s="13">
        <f>T44/Projection!$J$24</f>
        <v/>
      </c>
      <c r="AE44" s="13">
        <f>U44/Projection!$K$24</f>
        <v/>
      </c>
      <c r="AF44" s="13">
        <f>V44/Projection!$L$24</f>
        <v/>
      </c>
      <c r="AG44" s="13">
        <f>MIN(W44:AF44)</f>
        <v/>
      </c>
    </row>
    <row r="45">
      <c r="B45" s="2" t="n">
        <v>32</v>
      </c>
      <c r="C45" s="20" t="n">
        <v>-1.317777</v>
      </c>
      <c r="D45" s="20" t="n">
        <v>1.303163</v>
      </c>
      <c r="E45" s="20" t="n">
        <v>-0.120963</v>
      </c>
      <c r="F45" s="20" t="n">
        <v>-0.027768</v>
      </c>
      <c r="G45" s="20" t="n">
        <v>0.413122</v>
      </c>
      <c r="H45" s="20" t="n">
        <v>-0.147439</v>
      </c>
      <c r="I45" s="20" t="n">
        <v>-0.812433</v>
      </c>
      <c r="J45" s="20" t="n">
        <v>0.816858</v>
      </c>
      <c r="K45" s="20" t="n">
        <v>-0.634818</v>
      </c>
      <c r="L45" s="20" t="n">
        <v>0.97162</v>
      </c>
      <c r="M45" s="17">
        <f>Projection!$C$13*EXP($C$5+SQRT($C$4)*C45)+(Projection!$C$20+MAX(0,Projection!$C$14-Projection!$C$13)/Projection!$C$4-Projection!$C$21)*EXP($C$5+SQRT($C$4)*C45)^0.5</f>
        <v/>
      </c>
      <c r="N45" s="17">
        <f>M45*EXP($C$5+SQRT($C$4)*D45)+(Projection!$D$20+MAX(0,Projection!$C$24-M45)/Projection!$C$4-Projection!$D$21)*EXP($C$5+SQRT($C$4)*D45)^0.5</f>
        <v/>
      </c>
      <c r="O45" s="17">
        <f>N45*EXP($C$5+SQRT($C$4)*E45)+(Projection!$E$20+MAX(0,Projection!$D$24-N45)/Projection!$C$4-Projection!$E$21)*EXP($C$5+SQRT($C$4)*E45)^0.5</f>
        <v/>
      </c>
      <c r="P45" s="17">
        <f>O45*EXP($C$5+SQRT($C$4)*F45)+(Projection!$F$20+MAX(0,Projection!$E$24-O45)/Projection!$C$4-Projection!$F$21)*EXP($C$5+SQRT($C$4)*F45)^0.5</f>
        <v/>
      </c>
      <c r="Q45" s="17">
        <f>P45*EXP($C$5+SQRT($C$4)*G45)+(Projection!$G$20+MAX(0,Projection!$F$24-P45)/Projection!$C$4-Projection!$G$21)*EXP($C$5+SQRT($C$4)*G45)^0.5</f>
        <v/>
      </c>
      <c r="R45" s="17">
        <f>Q45*EXP($C$5+SQRT($C$4)*H45)+(Projection!$H$20+MAX(0,Projection!$G$24-Q45)/Projection!$C$4-Projection!$H$21)*EXP($C$5+SQRT($C$4)*H45)^0.5</f>
        <v/>
      </c>
      <c r="S45" s="17">
        <f>R45*EXP($C$5+SQRT($C$4)*I45)+(Projection!$I$20+MAX(0,Projection!$H$24-R45)/Projection!$C$4-Projection!$I$21)*EXP($C$5+SQRT($C$4)*I45)^0.5</f>
        <v/>
      </c>
      <c r="T45" s="17">
        <f>S45*EXP($C$5+SQRT($C$4)*J45)+(Projection!$J$20+MAX(0,Projection!$I$24-S45)/Projection!$C$4-Projection!$J$21)*EXP($C$5+SQRT($C$4)*J45)^0.5</f>
        <v/>
      </c>
      <c r="U45" s="17">
        <f>T45*EXP($C$5+SQRT($C$4)*K45)+(Projection!$K$20+MAX(0,Projection!$J$24-T45)/Projection!$C$4-Projection!$K$21)*EXP($C$5+SQRT($C$4)*K45)^0.5</f>
        <v/>
      </c>
      <c r="V45" s="17">
        <f>U45*EXP($C$5+SQRT($C$4)*L45)+(Projection!$L$20+MAX(0,Projection!$K$24-U45)/Projection!$C$4-Projection!$L$21)*EXP($C$5+SQRT($C$4)*L45)^0.5</f>
        <v/>
      </c>
      <c r="W45" s="13">
        <f>M45/Projection!$C$24</f>
        <v/>
      </c>
      <c r="X45" s="13">
        <f>N45/Projection!$D$24</f>
        <v/>
      </c>
      <c r="Y45" s="13">
        <f>O45/Projection!$E$24</f>
        <v/>
      </c>
      <c r="Z45" s="13">
        <f>P45/Projection!$F$24</f>
        <v/>
      </c>
      <c r="AA45" s="13">
        <f>Q45/Projection!$G$24</f>
        <v/>
      </c>
      <c r="AB45" s="13">
        <f>R45/Projection!$H$24</f>
        <v/>
      </c>
      <c r="AC45" s="13">
        <f>S45/Projection!$I$24</f>
        <v/>
      </c>
      <c r="AD45" s="13">
        <f>T45/Projection!$J$24</f>
        <v/>
      </c>
      <c r="AE45" s="13">
        <f>U45/Projection!$K$24</f>
        <v/>
      </c>
      <c r="AF45" s="13">
        <f>V45/Projection!$L$24</f>
        <v/>
      </c>
      <c r="AG45" s="13">
        <f>MIN(W45:AF45)</f>
        <v/>
      </c>
    </row>
    <row r="46">
      <c r="B46" s="2" t="n">
        <v>33</v>
      </c>
      <c r="C46" s="20" t="n">
        <v>0.384794</v>
      </c>
      <c r="D46" s="20" t="n">
        <v>0.242866</v>
      </c>
      <c r="E46" s="20" t="n">
        <v>0.182329</v>
      </c>
      <c r="F46" s="20" t="n">
        <v>0.274331</v>
      </c>
      <c r="G46" s="20" t="n">
        <v>-1.139695</v>
      </c>
      <c r="H46" s="20" t="n">
        <v>0.499063</v>
      </c>
      <c r="I46" s="20" t="n">
        <v>1.263973</v>
      </c>
      <c r="J46" s="20" t="n">
        <v>-0.180295</v>
      </c>
      <c r="K46" s="20" t="n">
        <v>-1.443894</v>
      </c>
      <c r="L46" s="20" t="n">
        <v>1.173962</v>
      </c>
      <c r="M46" s="17">
        <f>Projection!$C$13*EXP($C$5+SQRT($C$4)*C46)+(Projection!$C$20+MAX(0,Projection!$C$14-Projection!$C$13)/Projection!$C$4-Projection!$C$21)*EXP($C$5+SQRT($C$4)*C46)^0.5</f>
        <v/>
      </c>
      <c r="N46" s="17">
        <f>M46*EXP($C$5+SQRT($C$4)*D46)+(Projection!$D$20+MAX(0,Projection!$C$24-M46)/Projection!$C$4-Projection!$D$21)*EXP($C$5+SQRT($C$4)*D46)^0.5</f>
        <v/>
      </c>
      <c r="O46" s="17">
        <f>N46*EXP($C$5+SQRT($C$4)*E46)+(Projection!$E$20+MAX(0,Projection!$D$24-N46)/Projection!$C$4-Projection!$E$21)*EXP($C$5+SQRT($C$4)*E46)^0.5</f>
        <v/>
      </c>
      <c r="P46" s="17">
        <f>O46*EXP($C$5+SQRT($C$4)*F46)+(Projection!$F$20+MAX(0,Projection!$E$24-O46)/Projection!$C$4-Projection!$F$21)*EXP($C$5+SQRT($C$4)*F46)^0.5</f>
        <v/>
      </c>
      <c r="Q46" s="17">
        <f>P46*EXP($C$5+SQRT($C$4)*G46)+(Projection!$G$20+MAX(0,Projection!$F$24-P46)/Projection!$C$4-Projection!$G$21)*EXP($C$5+SQRT($C$4)*G46)^0.5</f>
        <v/>
      </c>
      <c r="R46" s="17">
        <f>Q46*EXP($C$5+SQRT($C$4)*H46)+(Projection!$H$20+MAX(0,Projection!$G$24-Q46)/Projection!$C$4-Projection!$H$21)*EXP($C$5+SQRT($C$4)*H46)^0.5</f>
        <v/>
      </c>
      <c r="S46" s="17">
        <f>R46*EXP($C$5+SQRT($C$4)*I46)+(Projection!$I$20+MAX(0,Projection!$H$24-R46)/Projection!$C$4-Projection!$I$21)*EXP($C$5+SQRT($C$4)*I46)^0.5</f>
        <v/>
      </c>
      <c r="T46" s="17">
        <f>S46*EXP($C$5+SQRT($C$4)*J46)+(Projection!$J$20+MAX(0,Projection!$I$24-S46)/Projection!$C$4-Projection!$J$21)*EXP($C$5+SQRT($C$4)*J46)^0.5</f>
        <v/>
      </c>
      <c r="U46" s="17">
        <f>T46*EXP($C$5+SQRT($C$4)*K46)+(Projection!$K$20+MAX(0,Projection!$J$24-T46)/Projection!$C$4-Projection!$K$21)*EXP($C$5+SQRT($C$4)*K46)^0.5</f>
        <v/>
      </c>
      <c r="V46" s="17">
        <f>U46*EXP($C$5+SQRT($C$4)*L46)+(Projection!$L$20+MAX(0,Projection!$K$24-U46)/Projection!$C$4-Projection!$L$21)*EXP($C$5+SQRT($C$4)*L46)^0.5</f>
        <v/>
      </c>
      <c r="W46" s="13">
        <f>M46/Projection!$C$24</f>
        <v/>
      </c>
      <c r="X46" s="13">
        <f>N46/Projection!$D$24</f>
        <v/>
      </c>
      <c r="Y46" s="13">
        <f>O46/Projection!$E$24</f>
        <v/>
      </c>
      <c r="Z46" s="13">
        <f>P46/Projection!$F$24</f>
        <v/>
      </c>
      <c r="AA46" s="13">
        <f>Q46/Projection!$G$24</f>
        <v/>
      </c>
      <c r="AB46" s="13">
        <f>R46/Projection!$H$24</f>
        <v/>
      </c>
      <c r="AC46" s="13">
        <f>S46/Projection!$I$24</f>
        <v/>
      </c>
      <c r="AD46" s="13">
        <f>T46/Projection!$J$24</f>
        <v/>
      </c>
      <c r="AE46" s="13">
        <f>U46/Projection!$K$24</f>
        <v/>
      </c>
      <c r="AF46" s="13">
        <f>V46/Projection!$L$24</f>
        <v/>
      </c>
      <c r="AG46" s="13">
        <f>MIN(W46:AF46)</f>
        <v/>
      </c>
    </row>
    <row r="47">
      <c r="B47" s="2" t="n">
        <v>34</v>
      </c>
      <c r="C47" s="20" t="n">
        <v>0.141766</v>
      </c>
      <c r="D47" s="20" t="n">
        <v>-0.215084</v>
      </c>
      <c r="E47" s="20" t="n">
        <v>0.802268</v>
      </c>
      <c r="F47" s="20" t="n">
        <v>0.401845</v>
      </c>
      <c r="G47" s="20" t="n">
        <v>-0.350656</v>
      </c>
      <c r="H47" s="20" t="n">
        <v>-0.5096850000000001</v>
      </c>
      <c r="I47" s="20" t="n">
        <v>0.080611</v>
      </c>
      <c r="J47" s="20" t="n">
        <v>-1.731618</v>
      </c>
      <c r="K47" s="20" t="n">
        <v>-1.063758</v>
      </c>
      <c r="L47" s="20" t="n">
        <v>0.372953</v>
      </c>
      <c r="M47" s="17">
        <f>Projection!$C$13*EXP($C$5+SQRT($C$4)*C47)+(Projection!$C$20+MAX(0,Projection!$C$14-Projection!$C$13)/Projection!$C$4-Projection!$C$21)*EXP($C$5+SQRT($C$4)*C47)^0.5</f>
        <v/>
      </c>
      <c r="N47" s="17">
        <f>M47*EXP($C$5+SQRT($C$4)*D47)+(Projection!$D$20+MAX(0,Projection!$C$24-M47)/Projection!$C$4-Projection!$D$21)*EXP($C$5+SQRT($C$4)*D47)^0.5</f>
        <v/>
      </c>
      <c r="O47" s="17">
        <f>N47*EXP($C$5+SQRT($C$4)*E47)+(Projection!$E$20+MAX(0,Projection!$D$24-N47)/Projection!$C$4-Projection!$E$21)*EXP($C$5+SQRT($C$4)*E47)^0.5</f>
        <v/>
      </c>
      <c r="P47" s="17">
        <f>O47*EXP($C$5+SQRT($C$4)*F47)+(Projection!$F$20+MAX(0,Projection!$E$24-O47)/Projection!$C$4-Projection!$F$21)*EXP($C$5+SQRT($C$4)*F47)^0.5</f>
        <v/>
      </c>
      <c r="Q47" s="17">
        <f>P47*EXP($C$5+SQRT($C$4)*G47)+(Projection!$G$20+MAX(0,Projection!$F$24-P47)/Projection!$C$4-Projection!$G$21)*EXP($C$5+SQRT($C$4)*G47)^0.5</f>
        <v/>
      </c>
      <c r="R47" s="17">
        <f>Q47*EXP($C$5+SQRT($C$4)*H47)+(Projection!$H$20+MAX(0,Projection!$G$24-Q47)/Projection!$C$4-Projection!$H$21)*EXP($C$5+SQRT($C$4)*H47)^0.5</f>
        <v/>
      </c>
      <c r="S47" s="17">
        <f>R47*EXP($C$5+SQRT($C$4)*I47)+(Projection!$I$20+MAX(0,Projection!$H$24-R47)/Projection!$C$4-Projection!$I$21)*EXP($C$5+SQRT($C$4)*I47)^0.5</f>
        <v/>
      </c>
      <c r="T47" s="17">
        <f>S47*EXP($C$5+SQRT($C$4)*J47)+(Projection!$J$20+MAX(0,Projection!$I$24-S47)/Projection!$C$4-Projection!$J$21)*EXP($C$5+SQRT($C$4)*J47)^0.5</f>
        <v/>
      </c>
      <c r="U47" s="17">
        <f>T47*EXP($C$5+SQRT($C$4)*K47)+(Projection!$K$20+MAX(0,Projection!$J$24-T47)/Projection!$C$4-Projection!$K$21)*EXP($C$5+SQRT($C$4)*K47)^0.5</f>
        <v/>
      </c>
      <c r="V47" s="17">
        <f>U47*EXP($C$5+SQRT($C$4)*L47)+(Projection!$L$20+MAX(0,Projection!$K$24-U47)/Projection!$C$4-Projection!$L$21)*EXP($C$5+SQRT($C$4)*L47)^0.5</f>
        <v/>
      </c>
      <c r="W47" s="13">
        <f>M47/Projection!$C$24</f>
        <v/>
      </c>
      <c r="X47" s="13">
        <f>N47/Projection!$D$24</f>
        <v/>
      </c>
      <c r="Y47" s="13">
        <f>O47/Projection!$E$24</f>
        <v/>
      </c>
      <c r="Z47" s="13">
        <f>P47/Projection!$F$24</f>
        <v/>
      </c>
      <c r="AA47" s="13">
        <f>Q47/Projection!$G$24</f>
        <v/>
      </c>
      <c r="AB47" s="13">
        <f>R47/Projection!$H$24</f>
        <v/>
      </c>
      <c r="AC47" s="13">
        <f>S47/Projection!$I$24</f>
        <v/>
      </c>
      <c r="AD47" s="13">
        <f>T47/Projection!$J$24</f>
        <v/>
      </c>
      <c r="AE47" s="13">
        <f>U47/Projection!$K$24</f>
        <v/>
      </c>
      <c r="AF47" s="13">
        <f>V47/Projection!$L$24</f>
        <v/>
      </c>
      <c r="AG47" s="13">
        <f>MIN(W47:AF47)</f>
        <v/>
      </c>
    </row>
    <row r="48">
      <c r="B48" s="2" t="n">
        <v>35</v>
      </c>
      <c r="C48" s="20" t="n">
        <v>0.055365</v>
      </c>
      <c r="D48" s="20" t="n">
        <v>0.181009</v>
      </c>
      <c r="E48" s="20" t="n">
        <v>-0.83189</v>
      </c>
      <c r="F48" s="20" t="n">
        <v>0.245718</v>
      </c>
      <c r="G48" s="20" t="n">
        <v>0.661971</v>
      </c>
      <c r="H48" s="20" t="n">
        <v>-0.718545</v>
      </c>
      <c r="I48" s="20" t="n">
        <v>0.364909</v>
      </c>
      <c r="J48" s="20" t="n">
        <v>0.623645</v>
      </c>
      <c r="K48" s="20" t="n">
        <v>0.710634</v>
      </c>
      <c r="L48" s="20" t="n">
        <v>0.188483</v>
      </c>
      <c r="M48" s="17">
        <f>Projection!$C$13*EXP($C$5+SQRT($C$4)*C48)+(Projection!$C$20+MAX(0,Projection!$C$14-Projection!$C$13)/Projection!$C$4-Projection!$C$21)*EXP($C$5+SQRT($C$4)*C48)^0.5</f>
        <v/>
      </c>
      <c r="N48" s="17">
        <f>M48*EXP($C$5+SQRT($C$4)*D48)+(Projection!$D$20+MAX(0,Projection!$C$24-M48)/Projection!$C$4-Projection!$D$21)*EXP($C$5+SQRT($C$4)*D48)^0.5</f>
        <v/>
      </c>
      <c r="O48" s="17">
        <f>N48*EXP($C$5+SQRT($C$4)*E48)+(Projection!$E$20+MAX(0,Projection!$D$24-N48)/Projection!$C$4-Projection!$E$21)*EXP($C$5+SQRT($C$4)*E48)^0.5</f>
        <v/>
      </c>
      <c r="P48" s="17">
        <f>O48*EXP($C$5+SQRT($C$4)*F48)+(Projection!$F$20+MAX(0,Projection!$E$24-O48)/Projection!$C$4-Projection!$F$21)*EXP($C$5+SQRT($C$4)*F48)^0.5</f>
        <v/>
      </c>
      <c r="Q48" s="17">
        <f>P48*EXP($C$5+SQRT($C$4)*G48)+(Projection!$G$20+MAX(0,Projection!$F$24-P48)/Projection!$C$4-Projection!$G$21)*EXP($C$5+SQRT($C$4)*G48)^0.5</f>
        <v/>
      </c>
      <c r="R48" s="17">
        <f>Q48*EXP($C$5+SQRT($C$4)*H48)+(Projection!$H$20+MAX(0,Projection!$G$24-Q48)/Projection!$C$4-Projection!$H$21)*EXP($C$5+SQRT($C$4)*H48)^0.5</f>
        <v/>
      </c>
      <c r="S48" s="17">
        <f>R48*EXP($C$5+SQRT($C$4)*I48)+(Projection!$I$20+MAX(0,Projection!$H$24-R48)/Projection!$C$4-Projection!$I$21)*EXP($C$5+SQRT($C$4)*I48)^0.5</f>
        <v/>
      </c>
      <c r="T48" s="17">
        <f>S48*EXP($C$5+SQRT($C$4)*J48)+(Projection!$J$20+MAX(0,Projection!$I$24-S48)/Projection!$C$4-Projection!$J$21)*EXP($C$5+SQRT($C$4)*J48)^0.5</f>
        <v/>
      </c>
      <c r="U48" s="17">
        <f>T48*EXP($C$5+SQRT($C$4)*K48)+(Projection!$K$20+MAX(0,Projection!$J$24-T48)/Projection!$C$4-Projection!$K$21)*EXP($C$5+SQRT($C$4)*K48)^0.5</f>
        <v/>
      </c>
      <c r="V48" s="17">
        <f>U48*EXP($C$5+SQRT($C$4)*L48)+(Projection!$L$20+MAX(0,Projection!$K$24-U48)/Projection!$C$4-Projection!$L$21)*EXP($C$5+SQRT($C$4)*L48)^0.5</f>
        <v/>
      </c>
      <c r="W48" s="13">
        <f>M48/Projection!$C$24</f>
        <v/>
      </c>
      <c r="X48" s="13">
        <f>N48/Projection!$D$24</f>
        <v/>
      </c>
      <c r="Y48" s="13">
        <f>O48/Projection!$E$24</f>
        <v/>
      </c>
      <c r="Z48" s="13">
        <f>P48/Projection!$F$24</f>
        <v/>
      </c>
      <c r="AA48" s="13">
        <f>Q48/Projection!$G$24</f>
        <v/>
      </c>
      <c r="AB48" s="13">
        <f>R48/Projection!$H$24</f>
        <v/>
      </c>
      <c r="AC48" s="13">
        <f>S48/Projection!$I$24</f>
        <v/>
      </c>
      <c r="AD48" s="13">
        <f>T48/Projection!$J$24</f>
        <v/>
      </c>
      <c r="AE48" s="13">
        <f>U48/Projection!$K$24</f>
        <v/>
      </c>
      <c r="AF48" s="13">
        <f>V48/Projection!$L$24</f>
        <v/>
      </c>
      <c r="AG48" s="13">
        <f>MIN(W48:AF48)</f>
        <v/>
      </c>
    </row>
    <row r="49">
      <c r="B49" s="2" t="n">
        <v>36</v>
      </c>
      <c r="C49" s="20" t="n">
        <v>-1.375819</v>
      </c>
      <c r="D49" s="20" t="n">
        <v>0.672898</v>
      </c>
      <c r="E49" s="20" t="n">
        <v>1.658701</v>
      </c>
      <c r="F49" s="20" t="n">
        <v>0.352967</v>
      </c>
      <c r="G49" s="20" t="n">
        <v>-0.17177</v>
      </c>
      <c r="H49" s="20" t="n">
        <v>-1.381529</v>
      </c>
      <c r="I49" s="20" t="n">
        <v>0.329461</v>
      </c>
      <c r="J49" s="20" t="n">
        <v>0.168905</v>
      </c>
      <c r="K49" s="20" t="n">
        <v>1.757301</v>
      </c>
      <c r="L49" s="20" t="n">
        <v>0.538017</v>
      </c>
      <c r="M49" s="17">
        <f>Projection!$C$13*EXP($C$5+SQRT($C$4)*C49)+(Projection!$C$20+MAX(0,Projection!$C$14-Projection!$C$13)/Projection!$C$4-Projection!$C$21)*EXP($C$5+SQRT($C$4)*C49)^0.5</f>
        <v/>
      </c>
      <c r="N49" s="17">
        <f>M49*EXP($C$5+SQRT($C$4)*D49)+(Projection!$D$20+MAX(0,Projection!$C$24-M49)/Projection!$C$4-Projection!$D$21)*EXP($C$5+SQRT($C$4)*D49)^0.5</f>
        <v/>
      </c>
      <c r="O49" s="17">
        <f>N49*EXP($C$5+SQRT($C$4)*E49)+(Projection!$E$20+MAX(0,Projection!$D$24-N49)/Projection!$C$4-Projection!$E$21)*EXP($C$5+SQRT($C$4)*E49)^0.5</f>
        <v/>
      </c>
      <c r="P49" s="17">
        <f>O49*EXP($C$5+SQRT($C$4)*F49)+(Projection!$F$20+MAX(0,Projection!$E$24-O49)/Projection!$C$4-Projection!$F$21)*EXP($C$5+SQRT($C$4)*F49)^0.5</f>
        <v/>
      </c>
      <c r="Q49" s="17">
        <f>P49*EXP($C$5+SQRT($C$4)*G49)+(Projection!$G$20+MAX(0,Projection!$F$24-P49)/Projection!$C$4-Projection!$G$21)*EXP($C$5+SQRT($C$4)*G49)^0.5</f>
        <v/>
      </c>
      <c r="R49" s="17">
        <f>Q49*EXP($C$5+SQRT($C$4)*H49)+(Projection!$H$20+MAX(0,Projection!$G$24-Q49)/Projection!$C$4-Projection!$H$21)*EXP($C$5+SQRT($C$4)*H49)^0.5</f>
        <v/>
      </c>
      <c r="S49" s="17">
        <f>R49*EXP($C$5+SQRT($C$4)*I49)+(Projection!$I$20+MAX(0,Projection!$H$24-R49)/Projection!$C$4-Projection!$I$21)*EXP($C$5+SQRT($C$4)*I49)^0.5</f>
        <v/>
      </c>
      <c r="T49" s="17">
        <f>S49*EXP($C$5+SQRT($C$4)*J49)+(Projection!$J$20+MAX(0,Projection!$I$24-S49)/Projection!$C$4-Projection!$J$21)*EXP($C$5+SQRT($C$4)*J49)^0.5</f>
        <v/>
      </c>
      <c r="U49" s="17">
        <f>T49*EXP($C$5+SQRT($C$4)*K49)+(Projection!$K$20+MAX(0,Projection!$J$24-T49)/Projection!$C$4-Projection!$K$21)*EXP($C$5+SQRT($C$4)*K49)^0.5</f>
        <v/>
      </c>
      <c r="V49" s="17">
        <f>U49*EXP($C$5+SQRT($C$4)*L49)+(Projection!$L$20+MAX(0,Projection!$K$24-U49)/Projection!$C$4-Projection!$L$21)*EXP($C$5+SQRT($C$4)*L49)^0.5</f>
        <v/>
      </c>
      <c r="W49" s="13">
        <f>M49/Projection!$C$24</f>
        <v/>
      </c>
      <c r="X49" s="13">
        <f>N49/Projection!$D$24</f>
        <v/>
      </c>
      <c r="Y49" s="13">
        <f>O49/Projection!$E$24</f>
        <v/>
      </c>
      <c r="Z49" s="13">
        <f>P49/Projection!$F$24</f>
        <v/>
      </c>
      <c r="AA49" s="13">
        <f>Q49/Projection!$G$24</f>
        <v/>
      </c>
      <c r="AB49" s="13">
        <f>R49/Projection!$H$24</f>
        <v/>
      </c>
      <c r="AC49" s="13">
        <f>S49/Projection!$I$24</f>
        <v/>
      </c>
      <c r="AD49" s="13">
        <f>T49/Projection!$J$24</f>
        <v/>
      </c>
      <c r="AE49" s="13">
        <f>U49/Projection!$K$24</f>
        <v/>
      </c>
      <c r="AF49" s="13">
        <f>V49/Projection!$L$24</f>
        <v/>
      </c>
      <c r="AG49" s="13">
        <f>MIN(W49:AF49)</f>
        <v/>
      </c>
    </row>
    <row r="50">
      <c r="B50" s="2" t="n">
        <v>37</v>
      </c>
      <c r="C50" s="20" t="n">
        <v>-0.194613</v>
      </c>
      <c r="D50" s="20" t="n">
        <v>0.765502</v>
      </c>
      <c r="E50" s="20" t="n">
        <v>-0.189628</v>
      </c>
      <c r="F50" s="20" t="n">
        <v>0.307641</v>
      </c>
      <c r="G50" s="20" t="n">
        <v>-0.743682</v>
      </c>
      <c r="H50" s="20" t="n">
        <v>0.121234</v>
      </c>
      <c r="I50" s="20" t="n">
        <v>-0.89913</v>
      </c>
      <c r="J50" s="20" t="n">
        <v>0.052221</v>
      </c>
      <c r="K50" s="20" t="n">
        <v>1.192765</v>
      </c>
      <c r="L50" s="20" t="n">
        <v>0.548438</v>
      </c>
      <c r="M50" s="17">
        <f>Projection!$C$13*EXP($C$5+SQRT($C$4)*C50)+(Projection!$C$20+MAX(0,Projection!$C$14-Projection!$C$13)/Projection!$C$4-Projection!$C$21)*EXP($C$5+SQRT($C$4)*C50)^0.5</f>
        <v/>
      </c>
      <c r="N50" s="17">
        <f>M50*EXP($C$5+SQRT($C$4)*D50)+(Projection!$D$20+MAX(0,Projection!$C$24-M50)/Projection!$C$4-Projection!$D$21)*EXP($C$5+SQRT($C$4)*D50)^0.5</f>
        <v/>
      </c>
      <c r="O50" s="17">
        <f>N50*EXP($C$5+SQRT($C$4)*E50)+(Projection!$E$20+MAX(0,Projection!$D$24-N50)/Projection!$C$4-Projection!$E$21)*EXP($C$5+SQRT($C$4)*E50)^0.5</f>
        <v/>
      </c>
      <c r="P50" s="17">
        <f>O50*EXP($C$5+SQRT($C$4)*F50)+(Projection!$F$20+MAX(0,Projection!$E$24-O50)/Projection!$C$4-Projection!$F$21)*EXP($C$5+SQRT($C$4)*F50)^0.5</f>
        <v/>
      </c>
      <c r="Q50" s="17">
        <f>P50*EXP($C$5+SQRT($C$4)*G50)+(Projection!$G$20+MAX(0,Projection!$F$24-P50)/Projection!$C$4-Projection!$G$21)*EXP($C$5+SQRT($C$4)*G50)^0.5</f>
        <v/>
      </c>
      <c r="R50" s="17">
        <f>Q50*EXP($C$5+SQRT($C$4)*H50)+(Projection!$H$20+MAX(0,Projection!$G$24-Q50)/Projection!$C$4-Projection!$H$21)*EXP($C$5+SQRT($C$4)*H50)^0.5</f>
        <v/>
      </c>
      <c r="S50" s="17">
        <f>R50*EXP($C$5+SQRT($C$4)*I50)+(Projection!$I$20+MAX(0,Projection!$H$24-R50)/Projection!$C$4-Projection!$I$21)*EXP($C$5+SQRT($C$4)*I50)^0.5</f>
        <v/>
      </c>
      <c r="T50" s="17">
        <f>S50*EXP($C$5+SQRT($C$4)*J50)+(Projection!$J$20+MAX(0,Projection!$I$24-S50)/Projection!$C$4-Projection!$J$21)*EXP($C$5+SQRT($C$4)*J50)^0.5</f>
        <v/>
      </c>
      <c r="U50" s="17">
        <f>T50*EXP($C$5+SQRT($C$4)*K50)+(Projection!$K$20+MAX(0,Projection!$J$24-T50)/Projection!$C$4-Projection!$K$21)*EXP($C$5+SQRT($C$4)*K50)^0.5</f>
        <v/>
      </c>
      <c r="V50" s="17">
        <f>U50*EXP($C$5+SQRT($C$4)*L50)+(Projection!$L$20+MAX(0,Projection!$K$24-U50)/Projection!$C$4-Projection!$L$21)*EXP($C$5+SQRT($C$4)*L50)^0.5</f>
        <v/>
      </c>
      <c r="W50" s="13">
        <f>M50/Projection!$C$24</f>
        <v/>
      </c>
      <c r="X50" s="13">
        <f>N50/Projection!$D$24</f>
        <v/>
      </c>
      <c r="Y50" s="13">
        <f>O50/Projection!$E$24</f>
        <v/>
      </c>
      <c r="Z50" s="13">
        <f>P50/Projection!$F$24</f>
        <v/>
      </c>
      <c r="AA50" s="13">
        <f>Q50/Projection!$G$24</f>
        <v/>
      </c>
      <c r="AB50" s="13">
        <f>R50/Projection!$H$24</f>
        <v/>
      </c>
      <c r="AC50" s="13">
        <f>S50/Projection!$I$24</f>
        <v/>
      </c>
      <c r="AD50" s="13">
        <f>T50/Projection!$J$24</f>
        <v/>
      </c>
      <c r="AE50" s="13">
        <f>U50/Projection!$K$24</f>
        <v/>
      </c>
      <c r="AF50" s="13">
        <f>V50/Projection!$L$24</f>
        <v/>
      </c>
      <c r="AG50" s="13">
        <f>MIN(W50:AF50)</f>
        <v/>
      </c>
    </row>
    <row r="51">
      <c r="B51" s="2" t="n">
        <v>38</v>
      </c>
      <c r="C51" s="20" t="n">
        <v>-0.187011</v>
      </c>
      <c r="D51" s="20" t="n">
        <v>0.022931</v>
      </c>
      <c r="E51" s="20" t="n">
        <v>0.393938</v>
      </c>
      <c r="F51" s="20" t="n">
        <v>0.023299</v>
      </c>
      <c r="G51" s="20" t="n">
        <v>2.276666</v>
      </c>
      <c r="H51" s="20" t="n">
        <v>-1.396887</v>
      </c>
      <c r="I51" s="20" t="n">
        <v>-1.653737</v>
      </c>
      <c r="J51" s="20" t="n">
        <v>0.022353</v>
      </c>
      <c r="K51" s="20" t="n">
        <v>0.774139</v>
      </c>
      <c r="L51" s="20" t="n">
        <v>-1.573283</v>
      </c>
      <c r="M51" s="17">
        <f>Projection!$C$13*EXP($C$5+SQRT($C$4)*C51)+(Projection!$C$20+MAX(0,Projection!$C$14-Projection!$C$13)/Projection!$C$4-Projection!$C$21)*EXP($C$5+SQRT($C$4)*C51)^0.5</f>
        <v/>
      </c>
      <c r="N51" s="17">
        <f>M51*EXP($C$5+SQRT($C$4)*D51)+(Projection!$D$20+MAX(0,Projection!$C$24-M51)/Projection!$C$4-Projection!$D$21)*EXP($C$5+SQRT($C$4)*D51)^0.5</f>
        <v/>
      </c>
      <c r="O51" s="17">
        <f>N51*EXP($C$5+SQRT($C$4)*E51)+(Projection!$E$20+MAX(0,Projection!$D$24-N51)/Projection!$C$4-Projection!$E$21)*EXP($C$5+SQRT($C$4)*E51)^0.5</f>
        <v/>
      </c>
      <c r="P51" s="17">
        <f>O51*EXP($C$5+SQRT($C$4)*F51)+(Projection!$F$20+MAX(0,Projection!$E$24-O51)/Projection!$C$4-Projection!$F$21)*EXP($C$5+SQRT($C$4)*F51)^0.5</f>
        <v/>
      </c>
      <c r="Q51" s="17">
        <f>P51*EXP($C$5+SQRT($C$4)*G51)+(Projection!$G$20+MAX(0,Projection!$F$24-P51)/Projection!$C$4-Projection!$G$21)*EXP($C$5+SQRT($C$4)*G51)^0.5</f>
        <v/>
      </c>
      <c r="R51" s="17">
        <f>Q51*EXP($C$5+SQRT($C$4)*H51)+(Projection!$H$20+MAX(0,Projection!$G$24-Q51)/Projection!$C$4-Projection!$H$21)*EXP($C$5+SQRT($C$4)*H51)^0.5</f>
        <v/>
      </c>
      <c r="S51" s="17">
        <f>R51*EXP($C$5+SQRT($C$4)*I51)+(Projection!$I$20+MAX(0,Projection!$H$24-R51)/Projection!$C$4-Projection!$I$21)*EXP($C$5+SQRT($C$4)*I51)^0.5</f>
        <v/>
      </c>
      <c r="T51" s="17">
        <f>S51*EXP($C$5+SQRT($C$4)*J51)+(Projection!$J$20+MAX(0,Projection!$I$24-S51)/Projection!$C$4-Projection!$J$21)*EXP($C$5+SQRT($C$4)*J51)^0.5</f>
        <v/>
      </c>
      <c r="U51" s="17">
        <f>T51*EXP($C$5+SQRT($C$4)*K51)+(Projection!$K$20+MAX(0,Projection!$J$24-T51)/Projection!$C$4-Projection!$K$21)*EXP($C$5+SQRT($C$4)*K51)^0.5</f>
        <v/>
      </c>
      <c r="V51" s="17">
        <f>U51*EXP($C$5+SQRT($C$4)*L51)+(Projection!$L$20+MAX(0,Projection!$K$24-U51)/Projection!$C$4-Projection!$L$21)*EXP($C$5+SQRT($C$4)*L51)^0.5</f>
        <v/>
      </c>
      <c r="W51" s="13">
        <f>M51/Projection!$C$24</f>
        <v/>
      </c>
      <c r="X51" s="13">
        <f>N51/Projection!$D$24</f>
        <v/>
      </c>
      <c r="Y51" s="13">
        <f>O51/Projection!$E$24</f>
        <v/>
      </c>
      <c r="Z51" s="13">
        <f>P51/Projection!$F$24</f>
        <v/>
      </c>
      <c r="AA51" s="13">
        <f>Q51/Projection!$G$24</f>
        <v/>
      </c>
      <c r="AB51" s="13">
        <f>R51/Projection!$H$24</f>
        <v/>
      </c>
      <c r="AC51" s="13">
        <f>S51/Projection!$I$24</f>
        <v/>
      </c>
      <c r="AD51" s="13">
        <f>T51/Projection!$J$24</f>
        <v/>
      </c>
      <c r="AE51" s="13">
        <f>U51/Projection!$K$24</f>
        <v/>
      </c>
      <c r="AF51" s="13">
        <f>V51/Projection!$L$24</f>
        <v/>
      </c>
      <c r="AG51" s="13">
        <f>MIN(W51:AF51)</f>
        <v/>
      </c>
    </row>
    <row r="52">
      <c r="B52" s="2" t="n">
        <v>39</v>
      </c>
      <c r="C52" s="20" t="n">
        <v>2.033995</v>
      </c>
      <c r="D52" s="20" t="n">
        <v>0.20518</v>
      </c>
      <c r="E52" s="20" t="n">
        <v>0.007866</v>
      </c>
      <c r="F52" s="20" t="n">
        <v>-0.543187</v>
      </c>
      <c r="G52" s="20" t="n">
        <v>-2.399265</v>
      </c>
      <c r="H52" s="20" t="n">
        <v>0.490605</v>
      </c>
      <c r="I52" s="20" t="n">
        <v>1.125612</v>
      </c>
      <c r="J52" s="20" t="n">
        <v>0.282876</v>
      </c>
      <c r="K52" s="20" t="n">
        <v>0.125895</v>
      </c>
      <c r="L52" s="20" t="n">
        <v>-0.264474</v>
      </c>
      <c r="M52" s="17">
        <f>Projection!$C$13*EXP($C$5+SQRT($C$4)*C52)+(Projection!$C$20+MAX(0,Projection!$C$14-Projection!$C$13)/Projection!$C$4-Projection!$C$21)*EXP($C$5+SQRT($C$4)*C52)^0.5</f>
        <v/>
      </c>
      <c r="N52" s="17">
        <f>M52*EXP($C$5+SQRT($C$4)*D52)+(Projection!$D$20+MAX(0,Projection!$C$24-M52)/Projection!$C$4-Projection!$D$21)*EXP($C$5+SQRT($C$4)*D52)^0.5</f>
        <v/>
      </c>
      <c r="O52" s="17">
        <f>N52*EXP($C$5+SQRT($C$4)*E52)+(Projection!$E$20+MAX(0,Projection!$D$24-N52)/Projection!$C$4-Projection!$E$21)*EXP($C$5+SQRT($C$4)*E52)^0.5</f>
        <v/>
      </c>
      <c r="P52" s="17">
        <f>O52*EXP($C$5+SQRT($C$4)*F52)+(Projection!$F$20+MAX(0,Projection!$E$24-O52)/Projection!$C$4-Projection!$F$21)*EXP($C$5+SQRT($C$4)*F52)^0.5</f>
        <v/>
      </c>
      <c r="Q52" s="17">
        <f>P52*EXP($C$5+SQRT($C$4)*G52)+(Projection!$G$20+MAX(0,Projection!$F$24-P52)/Projection!$C$4-Projection!$G$21)*EXP($C$5+SQRT($C$4)*G52)^0.5</f>
        <v/>
      </c>
      <c r="R52" s="17">
        <f>Q52*EXP($C$5+SQRT($C$4)*H52)+(Projection!$H$20+MAX(0,Projection!$G$24-Q52)/Projection!$C$4-Projection!$H$21)*EXP($C$5+SQRT($C$4)*H52)^0.5</f>
        <v/>
      </c>
      <c r="S52" s="17">
        <f>R52*EXP($C$5+SQRT($C$4)*I52)+(Projection!$I$20+MAX(0,Projection!$H$24-R52)/Projection!$C$4-Projection!$I$21)*EXP($C$5+SQRT($C$4)*I52)^0.5</f>
        <v/>
      </c>
      <c r="T52" s="17">
        <f>S52*EXP($C$5+SQRT($C$4)*J52)+(Projection!$J$20+MAX(0,Projection!$I$24-S52)/Projection!$C$4-Projection!$J$21)*EXP($C$5+SQRT($C$4)*J52)^0.5</f>
        <v/>
      </c>
      <c r="U52" s="17">
        <f>T52*EXP($C$5+SQRT($C$4)*K52)+(Projection!$K$20+MAX(0,Projection!$J$24-T52)/Projection!$C$4-Projection!$K$21)*EXP($C$5+SQRT($C$4)*K52)^0.5</f>
        <v/>
      </c>
      <c r="V52" s="17">
        <f>U52*EXP($C$5+SQRT($C$4)*L52)+(Projection!$L$20+MAX(0,Projection!$K$24-U52)/Projection!$C$4-Projection!$L$21)*EXP($C$5+SQRT($C$4)*L52)^0.5</f>
        <v/>
      </c>
      <c r="W52" s="13">
        <f>M52/Projection!$C$24</f>
        <v/>
      </c>
      <c r="X52" s="13">
        <f>N52/Projection!$D$24</f>
        <v/>
      </c>
      <c r="Y52" s="13">
        <f>O52/Projection!$E$24</f>
        <v/>
      </c>
      <c r="Z52" s="13">
        <f>P52/Projection!$F$24</f>
        <v/>
      </c>
      <c r="AA52" s="13">
        <f>Q52/Projection!$G$24</f>
        <v/>
      </c>
      <c r="AB52" s="13">
        <f>R52/Projection!$H$24</f>
        <v/>
      </c>
      <c r="AC52" s="13">
        <f>S52/Projection!$I$24</f>
        <v/>
      </c>
      <c r="AD52" s="13">
        <f>T52/Projection!$J$24</f>
        <v/>
      </c>
      <c r="AE52" s="13">
        <f>U52/Projection!$K$24</f>
        <v/>
      </c>
      <c r="AF52" s="13">
        <f>V52/Projection!$L$24</f>
        <v/>
      </c>
      <c r="AG52" s="13">
        <f>MIN(W52:AF52)</f>
        <v/>
      </c>
    </row>
    <row r="53">
      <c r="B53" s="2" t="n">
        <v>40</v>
      </c>
      <c r="C53" s="20" t="n">
        <v>-0.871121</v>
      </c>
      <c r="D53" s="20" t="n">
        <v>0.17193</v>
      </c>
      <c r="E53" s="20" t="n">
        <v>-0.410917</v>
      </c>
      <c r="F53" s="20" t="n">
        <v>0.9820140000000001</v>
      </c>
      <c r="G53" s="20" t="n">
        <v>-0.150853</v>
      </c>
      <c r="H53" s="20" t="n">
        <v>-0.428057</v>
      </c>
      <c r="I53" s="20" t="n">
        <v>-0.610677</v>
      </c>
      <c r="J53" s="20" t="n">
        <v>-0.205774</v>
      </c>
      <c r="K53" s="20" t="n">
        <v>-0.634359</v>
      </c>
      <c r="L53" s="20" t="n">
        <v>1.278808</v>
      </c>
      <c r="M53" s="17">
        <f>Projection!$C$13*EXP($C$5+SQRT($C$4)*C53)+(Projection!$C$20+MAX(0,Projection!$C$14-Projection!$C$13)/Projection!$C$4-Projection!$C$21)*EXP($C$5+SQRT($C$4)*C53)^0.5</f>
        <v/>
      </c>
      <c r="N53" s="17">
        <f>M53*EXP($C$5+SQRT($C$4)*D53)+(Projection!$D$20+MAX(0,Projection!$C$24-M53)/Projection!$C$4-Projection!$D$21)*EXP($C$5+SQRT($C$4)*D53)^0.5</f>
        <v/>
      </c>
      <c r="O53" s="17">
        <f>N53*EXP($C$5+SQRT($C$4)*E53)+(Projection!$E$20+MAX(0,Projection!$D$24-N53)/Projection!$C$4-Projection!$E$21)*EXP($C$5+SQRT($C$4)*E53)^0.5</f>
        <v/>
      </c>
      <c r="P53" s="17">
        <f>O53*EXP($C$5+SQRT($C$4)*F53)+(Projection!$F$20+MAX(0,Projection!$E$24-O53)/Projection!$C$4-Projection!$F$21)*EXP($C$5+SQRT($C$4)*F53)^0.5</f>
        <v/>
      </c>
      <c r="Q53" s="17">
        <f>P53*EXP($C$5+SQRT($C$4)*G53)+(Projection!$G$20+MAX(0,Projection!$F$24-P53)/Projection!$C$4-Projection!$G$21)*EXP($C$5+SQRT($C$4)*G53)^0.5</f>
        <v/>
      </c>
      <c r="R53" s="17">
        <f>Q53*EXP($C$5+SQRT($C$4)*H53)+(Projection!$H$20+MAX(0,Projection!$G$24-Q53)/Projection!$C$4-Projection!$H$21)*EXP($C$5+SQRT($C$4)*H53)^0.5</f>
        <v/>
      </c>
      <c r="S53" s="17">
        <f>R53*EXP($C$5+SQRT($C$4)*I53)+(Projection!$I$20+MAX(0,Projection!$H$24-R53)/Projection!$C$4-Projection!$I$21)*EXP($C$5+SQRT($C$4)*I53)^0.5</f>
        <v/>
      </c>
      <c r="T53" s="17">
        <f>S53*EXP($C$5+SQRT($C$4)*J53)+(Projection!$J$20+MAX(0,Projection!$I$24-S53)/Projection!$C$4-Projection!$J$21)*EXP($C$5+SQRT($C$4)*J53)^0.5</f>
        <v/>
      </c>
      <c r="U53" s="17">
        <f>T53*EXP($C$5+SQRT($C$4)*K53)+(Projection!$K$20+MAX(0,Projection!$J$24-T53)/Projection!$C$4-Projection!$K$21)*EXP($C$5+SQRT($C$4)*K53)^0.5</f>
        <v/>
      </c>
      <c r="V53" s="17">
        <f>U53*EXP($C$5+SQRT($C$4)*L53)+(Projection!$L$20+MAX(0,Projection!$K$24-U53)/Projection!$C$4-Projection!$L$21)*EXP($C$5+SQRT($C$4)*L53)^0.5</f>
        <v/>
      </c>
      <c r="W53" s="13">
        <f>M53/Projection!$C$24</f>
        <v/>
      </c>
      <c r="X53" s="13">
        <f>N53/Projection!$D$24</f>
        <v/>
      </c>
      <c r="Y53" s="13">
        <f>O53/Projection!$E$24</f>
        <v/>
      </c>
      <c r="Z53" s="13">
        <f>P53/Projection!$F$24</f>
        <v/>
      </c>
      <c r="AA53" s="13">
        <f>Q53/Projection!$G$24</f>
        <v/>
      </c>
      <c r="AB53" s="13">
        <f>R53/Projection!$H$24</f>
        <v/>
      </c>
      <c r="AC53" s="13">
        <f>S53/Projection!$I$24</f>
        <v/>
      </c>
      <c r="AD53" s="13">
        <f>T53/Projection!$J$24</f>
        <v/>
      </c>
      <c r="AE53" s="13">
        <f>U53/Projection!$K$24</f>
        <v/>
      </c>
      <c r="AF53" s="13">
        <f>V53/Projection!$L$24</f>
        <v/>
      </c>
      <c r="AG53" s="13">
        <f>MIN(W53:AF53)</f>
        <v/>
      </c>
    </row>
    <row r="54">
      <c r="B54" s="2" t="n">
        <v>41</v>
      </c>
      <c r="C54" s="20" t="n">
        <v>0.842299</v>
      </c>
      <c r="D54" s="20" t="n">
        <v>-2.554123</v>
      </c>
      <c r="E54" s="20" t="n">
        <v>0.504816</v>
      </c>
      <c r="F54" s="20" t="n">
        <v>-0.158548</v>
      </c>
      <c r="G54" s="20" t="n">
        <v>1.371124</v>
      </c>
      <c r="H54" s="20" t="n">
        <v>0.863157</v>
      </c>
      <c r="I54" s="20" t="n">
        <v>1.097397</v>
      </c>
      <c r="J54" s="20" t="n">
        <v>-0.351747</v>
      </c>
      <c r="K54" s="20" t="n">
        <v>0.417237</v>
      </c>
      <c r="L54" s="20" t="n">
        <v>1.259993</v>
      </c>
      <c r="M54" s="17">
        <f>Projection!$C$13*EXP($C$5+SQRT($C$4)*C54)+(Projection!$C$20+MAX(0,Projection!$C$14-Projection!$C$13)/Projection!$C$4-Projection!$C$21)*EXP($C$5+SQRT($C$4)*C54)^0.5</f>
        <v/>
      </c>
      <c r="N54" s="17">
        <f>M54*EXP($C$5+SQRT($C$4)*D54)+(Projection!$D$20+MAX(0,Projection!$C$24-M54)/Projection!$C$4-Projection!$D$21)*EXP($C$5+SQRT($C$4)*D54)^0.5</f>
        <v/>
      </c>
      <c r="O54" s="17">
        <f>N54*EXP($C$5+SQRT($C$4)*E54)+(Projection!$E$20+MAX(0,Projection!$D$24-N54)/Projection!$C$4-Projection!$E$21)*EXP($C$5+SQRT($C$4)*E54)^0.5</f>
        <v/>
      </c>
      <c r="P54" s="17">
        <f>O54*EXP($C$5+SQRT($C$4)*F54)+(Projection!$F$20+MAX(0,Projection!$E$24-O54)/Projection!$C$4-Projection!$F$21)*EXP($C$5+SQRT($C$4)*F54)^0.5</f>
        <v/>
      </c>
      <c r="Q54" s="17">
        <f>P54*EXP($C$5+SQRT($C$4)*G54)+(Projection!$G$20+MAX(0,Projection!$F$24-P54)/Projection!$C$4-Projection!$G$21)*EXP($C$5+SQRT($C$4)*G54)^0.5</f>
        <v/>
      </c>
      <c r="R54" s="17">
        <f>Q54*EXP($C$5+SQRT($C$4)*H54)+(Projection!$H$20+MAX(0,Projection!$G$24-Q54)/Projection!$C$4-Projection!$H$21)*EXP($C$5+SQRT($C$4)*H54)^0.5</f>
        <v/>
      </c>
      <c r="S54" s="17">
        <f>R54*EXP($C$5+SQRT($C$4)*I54)+(Projection!$I$20+MAX(0,Projection!$H$24-R54)/Projection!$C$4-Projection!$I$21)*EXP($C$5+SQRT($C$4)*I54)^0.5</f>
        <v/>
      </c>
      <c r="T54" s="17">
        <f>S54*EXP($C$5+SQRT($C$4)*J54)+(Projection!$J$20+MAX(0,Projection!$I$24-S54)/Projection!$C$4-Projection!$J$21)*EXP($C$5+SQRT($C$4)*J54)^0.5</f>
        <v/>
      </c>
      <c r="U54" s="17">
        <f>T54*EXP($C$5+SQRT($C$4)*K54)+(Projection!$K$20+MAX(0,Projection!$J$24-T54)/Projection!$C$4-Projection!$K$21)*EXP($C$5+SQRT($C$4)*K54)^0.5</f>
        <v/>
      </c>
      <c r="V54" s="17">
        <f>U54*EXP($C$5+SQRT($C$4)*L54)+(Projection!$L$20+MAX(0,Projection!$K$24-U54)/Projection!$C$4-Projection!$L$21)*EXP($C$5+SQRT($C$4)*L54)^0.5</f>
        <v/>
      </c>
      <c r="W54" s="13">
        <f>M54/Projection!$C$24</f>
        <v/>
      </c>
      <c r="X54" s="13">
        <f>N54/Projection!$D$24</f>
        <v/>
      </c>
      <c r="Y54" s="13">
        <f>O54/Projection!$E$24</f>
        <v/>
      </c>
      <c r="Z54" s="13">
        <f>P54/Projection!$F$24</f>
        <v/>
      </c>
      <c r="AA54" s="13">
        <f>Q54/Projection!$G$24</f>
        <v/>
      </c>
      <c r="AB54" s="13">
        <f>R54/Projection!$H$24</f>
        <v/>
      </c>
      <c r="AC54" s="13">
        <f>S54/Projection!$I$24</f>
        <v/>
      </c>
      <c r="AD54" s="13">
        <f>T54/Projection!$J$24</f>
        <v/>
      </c>
      <c r="AE54" s="13">
        <f>U54/Projection!$K$24</f>
        <v/>
      </c>
      <c r="AF54" s="13">
        <f>V54/Projection!$L$24</f>
        <v/>
      </c>
      <c r="AG54" s="13">
        <f>MIN(W54:AF54)</f>
        <v/>
      </c>
    </row>
    <row r="55">
      <c r="B55" s="2" t="n">
        <v>42</v>
      </c>
      <c r="C55" s="20" t="n">
        <v>0.627821</v>
      </c>
      <c r="D55" s="20" t="n">
        <v>0.791744</v>
      </c>
      <c r="E55" s="20" t="n">
        <v>-0.347631</v>
      </c>
      <c r="F55" s="20" t="n">
        <v>-0.2909</v>
      </c>
      <c r="G55" s="20" t="n">
        <v>-0.549434</v>
      </c>
      <c r="H55" s="20" t="n">
        <v>1.209609</v>
      </c>
      <c r="I55" s="20" t="n">
        <v>-0.6994089999999999</v>
      </c>
      <c r="J55" s="20" t="n">
        <v>-0.015685</v>
      </c>
      <c r="K55" s="20" t="n">
        <v>0.899351</v>
      </c>
      <c r="L55" s="20" t="n">
        <v>0.165472</v>
      </c>
      <c r="M55" s="17">
        <f>Projection!$C$13*EXP($C$5+SQRT($C$4)*C55)+(Projection!$C$20+MAX(0,Projection!$C$14-Projection!$C$13)/Projection!$C$4-Projection!$C$21)*EXP($C$5+SQRT($C$4)*C55)^0.5</f>
        <v/>
      </c>
      <c r="N55" s="17">
        <f>M55*EXP($C$5+SQRT($C$4)*D55)+(Projection!$D$20+MAX(0,Projection!$C$24-M55)/Projection!$C$4-Projection!$D$21)*EXP($C$5+SQRT($C$4)*D55)^0.5</f>
        <v/>
      </c>
      <c r="O55" s="17">
        <f>N55*EXP($C$5+SQRT($C$4)*E55)+(Projection!$E$20+MAX(0,Projection!$D$24-N55)/Projection!$C$4-Projection!$E$21)*EXP($C$5+SQRT($C$4)*E55)^0.5</f>
        <v/>
      </c>
      <c r="P55" s="17">
        <f>O55*EXP($C$5+SQRT($C$4)*F55)+(Projection!$F$20+MAX(0,Projection!$E$24-O55)/Projection!$C$4-Projection!$F$21)*EXP($C$5+SQRT($C$4)*F55)^0.5</f>
        <v/>
      </c>
      <c r="Q55" s="17">
        <f>P55*EXP($C$5+SQRT($C$4)*G55)+(Projection!$G$20+MAX(0,Projection!$F$24-P55)/Projection!$C$4-Projection!$G$21)*EXP($C$5+SQRT($C$4)*G55)^0.5</f>
        <v/>
      </c>
      <c r="R55" s="17">
        <f>Q55*EXP($C$5+SQRT($C$4)*H55)+(Projection!$H$20+MAX(0,Projection!$G$24-Q55)/Projection!$C$4-Projection!$H$21)*EXP($C$5+SQRT($C$4)*H55)^0.5</f>
        <v/>
      </c>
      <c r="S55" s="17">
        <f>R55*EXP($C$5+SQRT($C$4)*I55)+(Projection!$I$20+MAX(0,Projection!$H$24-R55)/Projection!$C$4-Projection!$I$21)*EXP($C$5+SQRT($C$4)*I55)^0.5</f>
        <v/>
      </c>
      <c r="T55" s="17">
        <f>S55*EXP($C$5+SQRT($C$4)*J55)+(Projection!$J$20+MAX(0,Projection!$I$24-S55)/Projection!$C$4-Projection!$J$21)*EXP($C$5+SQRT($C$4)*J55)^0.5</f>
        <v/>
      </c>
      <c r="U55" s="17">
        <f>T55*EXP($C$5+SQRT($C$4)*K55)+(Projection!$K$20+MAX(0,Projection!$J$24-T55)/Projection!$C$4-Projection!$K$21)*EXP($C$5+SQRT($C$4)*K55)^0.5</f>
        <v/>
      </c>
      <c r="V55" s="17">
        <f>U55*EXP($C$5+SQRT($C$4)*L55)+(Projection!$L$20+MAX(0,Projection!$K$24-U55)/Projection!$C$4-Projection!$L$21)*EXP($C$5+SQRT($C$4)*L55)^0.5</f>
        <v/>
      </c>
      <c r="W55" s="13">
        <f>M55/Projection!$C$24</f>
        <v/>
      </c>
      <c r="X55" s="13">
        <f>N55/Projection!$D$24</f>
        <v/>
      </c>
      <c r="Y55" s="13">
        <f>O55/Projection!$E$24</f>
        <v/>
      </c>
      <c r="Z55" s="13">
        <f>P55/Projection!$F$24</f>
        <v/>
      </c>
      <c r="AA55" s="13">
        <f>Q55/Projection!$G$24</f>
        <v/>
      </c>
      <c r="AB55" s="13">
        <f>R55/Projection!$H$24</f>
        <v/>
      </c>
      <c r="AC55" s="13">
        <f>S55/Projection!$I$24</f>
        <v/>
      </c>
      <c r="AD55" s="13">
        <f>T55/Projection!$J$24</f>
        <v/>
      </c>
      <c r="AE55" s="13">
        <f>U55/Projection!$K$24</f>
        <v/>
      </c>
      <c r="AF55" s="13">
        <f>V55/Projection!$L$24</f>
        <v/>
      </c>
      <c r="AG55" s="13">
        <f>MIN(W55:AF55)</f>
        <v/>
      </c>
    </row>
    <row r="56">
      <c r="B56" s="2" t="n">
        <v>43</v>
      </c>
      <c r="C56" s="20" t="n">
        <v>0.214592</v>
      </c>
      <c r="D56" s="20" t="n">
        <v>0.937936</v>
      </c>
      <c r="E56" s="20" t="n">
        <v>0.357588</v>
      </c>
      <c r="F56" s="20" t="n">
        <v>-0.29296</v>
      </c>
      <c r="G56" s="20" t="n">
        <v>1.337915</v>
      </c>
      <c r="H56" s="20" t="n">
        <v>-0.966657</v>
      </c>
      <c r="I56" s="20" t="n">
        <v>-0.566288</v>
      </c>
      <c r="J56" s="20" t="n">
        <v>-0.307595</v>
      </c>
      <c r="K56" s="20" t="n">
        <v>0.67549</v>
      </c>
      <c r="L56" s="20" t="n">
        <v>-0.359802</v>
      </c>
      <c r="M56" s="17">
        <f>Projection!$C$13*EXP($C$5+SQRT($C$4)*C56)+(Projection!$C$20+MAX(0,Projection!$C$14-Projection!$C$13)/Projection!$C$4-Projection!$C$21)*EXP($C$5+SQRT($C$4)*C56)^0.5</f>
        <v/>
      </c>
      <c r="N56" s="17">
        <f>M56*EXP($C$5+SQRT($C$4)*D56)+(Projection!$D$20+MAX(0,Projection!$C$24-M56)/Projection!$C$4-Projection!$D$21)*EXP($C$5+SQRT($C$4)*D56)^0.5</f>
        <v/>
      </c>
      <c r="O56" s="17">
        <f>N56*EXP($C$5+SQRT($C$4)*E56)+(Projection!$E$20+MAX(0,Projection!$D$24-N56)/Projection!$C$4-Projection!$E$21)*EXP($C$5+SQRT($C$4)*E56)^0.5</f>
        <v/>
      </c>
      <c r="P56" s="17">
        <f>O56*EXP($C$5+SQRT($C$4)*F56)+(Projection!$F$20+MAX(0,Projection!$E$24-O56)/Projection!$C$4-Projection!$F$21)*EXP($C$5+SQRT($C$4)*F56)^0.5</f>
        <v/>
      </c>
      <c r="Q56" s="17">
        <f>P56*EXP($C$5+SQRT($C$4)*G56)+(Projection!$G$20+MAX(0,Projection!$F$24-P56)/Projection!$C$4-Projection!$G$21)*EXP($C$5+SQRT($C$4)*G56)^0.5</f>
        <v/>
      </c>
      <c r="R56" s="17">
        <f>Q56*EXP($C$5+SQRT($C$4)*H56)+(Projection!$H$20+MAX(0,Projection!$G$24-Q56)/Projection!$C$4-Projection!$H$21)*EXP($C$5+SQRT($C$4)*H56)^0.5</f>
        <v/>
      </c>
      <c r="S56" s="17">
        <f>R56*EXP($C$5+SQRT($C$4)*I56)+(Projection!$I$20+MAX(0,Projection!$H$24-R56)/Projection!$C$4-Projection!$I$21)*EXP($C$5+SQRT($C$4)*I56)^0.5</f>
        <v/>
      </c>
      <c r="T56" s="17">
        <f>S56*EXP($C$5+SQRT($C$4)*J56)+(Projection!$J$20+MAX(0,Projection!$I$24-S56)/Projection!$C$4-Projection!$J$21)*EXP($C$5+SQRT($C$4)*J56)^0.5</f>
        <v/>
      </c>
      <c r="U56" s="17">
        <f>T56*EXP($C$5+SQRT($C$4)*K56)+(Projection!$K$20+MAX(0,Projection!$J$24-T56)/Projection!$C$4-Projection!$K$21)*EXP($C$5+SQRT($C$4)*K56)^0.5</f>
        <v/>
      </c>
      <c r="V56" s="17">
        <f>U56*EXP($C$5+SQRT($C$4)*L56)+(Projection!$L$20+MAX(0,Projection!$K$24-U56)/Projection!$C$4-Projection!$L$21)*EXP($C$5+SQRT($C$4)*L56)^0.5</f>
        <v/>
      </c>
      <c r="W56" s="13">
        <f>M56/Projection!$C$24</f>
        <v/>
      </c>
      <c r="X56" s="13">
        <f>N56/Projection!$D$24</f>
        <v/>
      </c>
      <c r="Y56" s="13">
        <f>O56/Projection!$E$24</f>
        <v/>
      </c>
      <c r="Z56" s="13">
        <f>P56/Projection!$F$24</f>
        <v/>
      </c>
      <c r="AA56" s="13">
        <f>Q56/Projection!$G$24</f>
        <v/>
      </c>
      <c r="AB56" s="13">
        <f>R56/Projection!$H$24</f>
        <v/>
      </c>
      <c r="AC56" s="13">
        <f>S56/Projection!$I$24</f>
        <v/>
      </c>
      <c r="AD56" s="13">
        <f>T56/Projection!$J$24</f>
        <v/>
      </c>
      <c r="AE56" s="13">
        <f>U56/Projection!$K$24</f>
        <v/>
      </c>
      <c r="AF56" s="13">
        <f>V56/Projection!$L$24</f>
        <v/>
      </c>
      <c r="AG56" s="13">
        <f>MIN(W56:AF56)</f>
        <v/>
      </c>
    </row>
    <row r="57">
      <c r="B57" s="2" t="n">
        <v>44</v>
      </c>
      <c r="C57" s="20" t="n">
        <v>0.652258</v>
      </c>
      <c r="D57" s="20" t="n">
        <v>-0.255921</v>
      </c>
      <c r="E57" s="20" t="n">
        <v>-1.853341</v>
      </c>
      <c r="F57" s="20" t="n">
        <v>0.119101</v>
      </c>
      <c r="G57" s="20" t="n">
        <v>0.122339</v>
      </c>
      <c r="H57" s="20" t="n">
        <v>-1.092443</v>
      </c>
      <c r="I57" s="20" t="n">
        <v>1.695935</v>
      </c>
      <c r="J57" s="20" t="n">
        <v>2.068358</v>
      </c>
      <c r="K57" s="20" t="n">
        <v>0.191439</v>
      </c>
      <c r="L57" s="20" t="n">
        <v>-0.810111</v>
      </c>
      <c r="M57" s="17">
        <f>Projection!$C$13*EXP($C$5+SQRT($C$4)*C57)+(Projection!$C$20+MAX(0,Projection!$C$14-Projection!$C$13)/Projection!$C$4-Projection!$C$21)*EXP($C$5+SQRT($C$4)*C57)^0.5</f>
        <v/>
      </c>
      <c r="N57" s="17">
        <f>M57*EXP($C$5+SQRT($C$4)*D57)+(Projection!$D$20+MAX(0,Projection!$C$24-M57)/Projection!$C$4-Projection!$D$21)*EXP($C$5+SQRT($C$4)*D57)^0.5</f>
        <v/>
      </c>
      <c r="O57" s="17">
        <f>N57*EXP($C$5+SQRT($C$4)*E57)+(Projection!$E$20+MAX(0,Projection!$D$24-N57)/Projection!$C$4-Projection!$E$21)*EXP($C$5+SQRT($C$4)*E57)^0.5</f>
        <v/>
      </c>
      <c r="P57" s="17">
        <f>O57*EXP($C$5+SQRT($C$4)*F57)+(Projection!$F$20+MAX(0,Projection!$E$24-O57)/Projection!$C$4-Projection!$F$21)*EXP($C$5+SQRT($C$4)*F57)^0.5</f>
        <v/>
      </c>
      <c r="Q57" s="17">
        <f>P57*EXP($C$5+SQRT($C$4)*G57)+(Projection!$G$20+MAX(0,Projection!$F$24-P57)/Projection!$C$4-Projection!$G$21)*EXP($C$5+SQRT($C$4)*G57)^0.5</f>
        <v/>
      </c>
      <c r="R57" s="17">
        <f>Q57*EXP($C$5+SQRT($C$4)*H57)+(Projection!$H$20+MAX(0,Projection!$G$24-Q57)/Projection!$C$4-Projection!$H$21)*EXP($C$5+SQRT($C$4)*H57)^0.5</f>
        <v/>
      </c>
      <c r="S57" s="17">
        <f>R57*EXP($C$5+SQRT($C$4)*I57)+(Projection!$I$20+MAX(0,Projection!$H$24-R57)/Projection!$C$4-Projection!$I$21)*EXP($C$5+SQRT($C$4)*I57)^0.5</f>
        <v/>
      </c>
      <c r="T57" s="17">
        <f>S57*EXP($C$5+SQRT($C$4)*J57)+(Projection!$J$20+MAX(0,Projection!$I$24-S57)/Projection!$C$4-Projection!$J$21)*EXP($C$5+SQRT($C$4)*J57)^0.5</f>
        <v/>
      </c>
      <c r="U57" s="17">
        <f>T57*EXP($C$5+SQRT($C$4)*K57)+(Projection!$K$20+MAX(0,Projection!$J$24-T57)/Projection!$C$4-Projection!$K$21)*EXP($C$5+SQRT($C$4)*K57)^0.5</f>
        <v/>
      </c>
      <c r="V57" s="17">
        <f>U57*EXP($C$5+SQRT($C$4)*L57)+(Projection!$L$20+MAX(0,Projection!$K$24-U57)/Projection!$C$4-Projection!$L$21)*EXP($C$5+SQRT($C$4)*L57)^0.5</f>
        <v/>
      </c>
      <c r="W57" s="13">
        <f>M57/Projection!$C$24</f>
        <v/>
      </c>
      <c r="X57" s="13">
        <f>N57/Projection!$D$24</f>
        <v/>
      </c>
      <c r="Y57" s="13">
        <f>O57/Projection!$E$24</f>
        <v/>
      </c>
      <c r="Z57" s="13">
        <f>P57/Projection!$F$24</f>
        <v/>
      </c>
      <c r="AA57" s="13">
        <f>Q57/Projection!$G$24</f>
        <v/>
      </c>
      <c r="AB57" s="13">
        <f>R57/Projection!$H$24</f>
        <v/>
      </c>
      <c r="AC57" s="13">
        <f>S57/Projection!$I$24</f>
        <v/>
      </c>
      <c r="AD57" s="13">
        <f>T57/Projection!$J$24</f>
        <v/>
      </c>
      <c r="AE57" s="13">
        <f>U57/Projection!$K$24</f>
        <v/>
      </c>
      <c r="AF57" s="13">
        <f>V57/Projection!$L$24</f>
        <v/>
      </c>
      <c r="AG57" s="13">
        <f>MIN(W57:AF57)</f>
        <v/>
      </c>
    </row>
    <row r="58">
      <c r="B58" s="2" t="n">
        <v>45</v>
      </c>
      <c r="C58" s="20" t="n">
        <v>0.981786</v>
      </c>
      <c r="D58" s="20" t="n">
        <v>0.84368</v>
      </c>
      <c r="E58" s="20" t="n">
        <v>-1.518575</v>
      </c>
      <c r="F58" s="20" t="n">
        <v>0.740194</v>
      </c>
      <c r="G58" s="20" t="n">
        <v>-0.6291020000000001</v>
      </c>
      <c r="H58" s="20" t="n">
        <v>0.019799</v>
      </c>
      <c r="I58" s="20" t="n">
        <v>0.052977</v>
      </c>
      <c r="J58" s="20" t="n">
        <v>0.469161</v>
      </c>
      <c r="K58" s="20" t="n">
        <v>-0.830644</v>
      </c>
      <c r="L58" s="20" t="n">
        <v>1.319552</v>
      </c>
      <c r="M58" s="17">
        <f>Projection!$C$13*EXP($C$5+SQRT($C$4)*C58)+(Projection!$C$20+MAX(0,Projection!$C$14-Projection!$C$13)/Projection!$C$4-Projection!$C$21)*EXP($C$5+SQRT($C$4)*C58)^0.5</f>
        <v/>
      </c>
      <c r="N58" s="17">
        <f>M58*EXP($C$5+SQRT($C$4)*D58)+(Projection!$D$20+MAX(0,Projection!$C$24-M58)/Projection!$C$4-Projection!$D$21)*EXP($C$5+SQRT($C$4)*D58)^0.5</f>
        <v/>
      </c>
      <c r="O58" s="17">
        <f>N58*EXP($C$5+SQRT($C$4)*E58)+(Projection!$E$20+MAX(0,Projection!$D$24-N58)/Projection!$C$4-Projection!$E$21)*EXP($C$5+SQRT($C$4)*E58)^0.5</f>
        <v/>
      </c>
      <c r="P58" s="17">
        <f>O58*EXP($C$5+SQRT($C$4)*F58)+(Projection!$F$20+MAX(0,Projection!$E$24-O58)/Projection!$C$4-Projection!$F$21)*EXP($C$5+SQRT($C$4)*F58)^0.5</f>
        <v/>
      </c>
      <c r="Q58" s="17">
        <f>P58*EXP($C$5+SQRT($C$4)*G58)+(Projection!$G$20+MAX(0,Projection!$F$24-P58)/Projection!$C$4-Projection!$G$21)*EXP($C$5+SQRT($C$4)*G58)^0.5</f>
        <v/>
      </c>
      <c r="R58" s="17">
        <f>Q58*EXP($C$5+SQRT($C$4)*H58)+(Projection!$H$20+MAX(0,Projection!$G$24-Q58)/Projection!$C$4-Projection!$H$21)*EXP($C$5+SQRT($C$4)*H58)^0.5</f>
        <v/>
      </c>
      <c r="S58" s="17">
        <f>R58*EXP($C$5+SQRT($C$4)*I58)+(Projection!$I$20+MAX(0,Projection!$H$24-R58)/Projection!$C$4-Projection!$I$21)*EXP($C$5+SQRT($C$4)*I58)^0.5</f>
        <v/>
      </c>
      <c r="T58" s="17">
        <f>S58*EXP($C$5+SQRT($C$4)*J58)+(Projection!$J$20+MAX(0,Projection!$I$24-S58)/Projection!$C$4-Projection!$J$21)*EXP($C$5+SQRT($C$4)*J58)^0.5</f>
        <v/>
      </c>
      <c r="U58" s="17">
        <f>T58*EXP($C$5+SQRT($C$4)*K58)+(Projection!$K$20+MAX(0,Projection!$J$24-T58)/Projection!$C$4-Projection!$K$21)*EXP($C$5+SQRT($C$4)*K58)^0.5</f>
        <v/>
      </c>
      <c r="V58" s="17">
        <f>U58*EXP($C$5+SQRT($C$4)*L58)+(Projection!$L$20+MAX(0,Projection!$K$24-U58)/Projection!$C$4-Projection!$L$21)*EXP($C$5+SQRT($C$4)*L58)^0.5</f>
        <v/>
      </c>
      <c r="W58" s="13">
        <f>M58/Projection!$C$24</f>
        <v/>
      </c>
      <c r="X58" s="13">
        <f>N58/Projection!$D$24</f>
        <v/>
      </c>
      <c r="Y58" s="13">
        <f>O58/Projection!$E$24</f>
        <v/>
      </c>
      <c r="Z58" s="13">
        <f>P58/Projection!$F$24</f>
        <v/>
      </c>
      <c r="AA58" s="13">
        <f>Q58/Projection!$G$24</f>
        <v/>
      </c>
      <c r="AB58" s="13">
        <f>R58/Projection!$H$24</f>
        <v/>
      </c>
      <c r="AC58" s="13">
        <f>S58/Projection!$I$24</f>
        <v/>
      </c>
      <c r="AD58" s="13">
        <f>T58/Projection!$J$24</f>
        <v/>
      </c>
      <c r="AE58" s="13">
        <f>U58/Projection!$K$24</f>
        <v/>
      </c>
      <c r="AF58" s="13">
        <f>V58/Projection!$L$24</f>
        <v/>
      </c>
      <c r="AG58" s="13">
        <f>MIN(W58:AF58)</f>
        <v/>
      </c>
    </row>
    <row r="59">
      <c r="B59" s="2" t="n">
        <v>46</v>
      </c>
      <c r="C59" s="20" t="n">
        <v>-1.718648</v>
      </c>
      <c r="D59" s="20" t="n">
        <v>-0.424355</v>
      </c>
      <c r="E59" s="20" t="n">
        <v>0.088564</v>
      </c>
      <c r="F59" s="20" t="n">
        <v>0.527402</v>
      </c>
      <c r="G59" s="20" t="n">
        <v>0.788375</v>
      </c>
      <c r="H59" s="20" t="n">
        <v>0.982473</v>
      </c>
      <c r="I59" s="20" t="n">
        <v>0.990812</v>
      </c>
      <c r="J59" s="20" t="n">
        <v>-2.281169</v>
      </c>
      <c r="K59" s="20" t="n">
        <v>1.734791</v>
      </c>
      <c r="L59" s="20" t="n">
        <v>-0.965599</v>
      </c>
      <c r="M59" s="17">
        <f>Projection!$C$13*EXP($C$5+SQRT($C$4)*C59)+(Projection!$C$20+MAX(0,Projection!$C$14-Projection!$C$13)/Projection!$C$4-Projection!$C$21)*EXP($C$5+SQRT($C$4)*C59)^0.5</f>
        <v/>
      </c>
      <c r="N59" s="17">
        <f>M59*EXP($C$5+SQRT($C$4)*D59)+(Projection!$D$20+MAX(0,Projection!$C$24-M59)/Projection!$C$4-Projection!$D$21)*EXP($C$5+SQRT($C$4)*D59)^0.5</f>
        <v/>
      </c>
      <c r="O59" s="17">
        <f>N59*EXP($C$5+SQRT($C$4)*E59)+(Projection!$E$20+MAX(0,Projection!$D$24-N59)/Projection!$C$4-Projection!$E$21)*EXP($C$5+SQRT($C$4)*E59)^0.5</f>
        <v/>
      </c>
      <c r="P59" s="17">
        <f>O59*EXP($C$5+SQRT($C$4)*F59)+(Projection!$F$20+MAX(0,Projection!$E$24-O59)/Projection!$C$4-Projection!$F$21)*EXP($C$5+SQRT($C$4)*F59)^0.5</f>
        <v/>
      </c>
      <c r="Q59" s="17">
        <f>P59*EXP($C$5+SQRT($C$4)*G59)+(Projection!$G$20+MAX(0,Projection!$F$24-P59)/Projection!$C$4-Projection!$G$21)*EXP($C$5+SQRT($C$4)*G59)^0.5</f>
        <v/>
      </c>
      <c r="R59" s="17">
        <f>Q59*EXP($C$5+SQRT($C$4)*H59)+(Projection!$H$20+MAX(0,Projection!$G$24-Q59)/Projection!$C$4-Projection!$H$21)*EXP($C$5+SQRT($C$4)*H59)^0.5</f>
        <v/>
      </c>
      <c r="S59" s="17">
        <f>R59*EXP($C$5+SQRT($C$4)*I59)+(Projection!$I$20+MAX(0,Projection!$H$24-R59)/Projection!$C$4-Projection!$I$21)*EXP($C$5+SQRT($C$4)*I59)^0.5</f>
        <v/>
      </c>
      <c r="T59" s="17">
        <f>S59*EXP($C$5+SQRT($C$4)*J59)+(Projection!$J$20+MAX(0,Projection!$I$24-S59)/Projection!$C$4-Projection!$J$21)*EXP($C$5+SQRT($C$4)*J59)^0.5</f>
        <v/>
      </c>
      <c r="U59" s="17">
        <f>T59*EXP($C$5+SQRT($C$4)*K59)+(Projection!$K$20+MAX(0,Projection!$J$24-T59)/Projection!$C$4-Projection!$K$21)*EXP($C$5+SQRT($C$4)*K59)^0.5</f>
        <v/>
      </c>
      <c r="V59" s="17">
        <f>U59*EXP($C$5+SQRT($C$4)*L59)+(Projection!$L$20+MAX(0,Projection!$K$24-U59)/Projection!$C$4-Projection!$L$21)*EXP($C$5+SQRT($C$4)*L59)^0.5</f>
        <v/>
      </c>
      <c r="W59" s="13">
        <f>M59/Projection!$C$24</f>
        <v/>
      </c>
      <c r="X59" s="13">
        <f>N59/Projection!$D$24</f>
        <v/>
      </c>
      <c r="Y59" s="13">
        <f>O59/Projection!$E$24</f>
        <v/>
      </c>
      <c r="Z59" s="13">
        <f>P59/Projection!$F$24</f>
        <v/>
      </c>
      <c r="AA59" s="13">
        <f>Q59/Projection!$G$24</f>
        <v/>
      </c>
      <c r="AB59" s="13">
        <f>R59/Projection!$H$24</f>
        <v/>
      </c>
      <c r="AC59" s="13">
        <f>S59/Projection!$I$24</f>
        <v/>
      </c>
      <c r="AD59" s="13">
        <f>T59/Projection!$J$24</f>
        <v/>
      </c>
      <c r="AE59" s="13">
        <f>U59/Projection!$K$24</f>
        <v/>
      </c>
      <c r="AF59" s="13">
        <f>V59/Projection!$L$24</f>
        <v/>
      </c>
      <c r="AG59" s="13">
        <f>MIN(W59:AF59)</f>
        <v/>
      </c>
    </row>
    <row r="60">
      <c r="B60" s="2" t="n">
        <v>47</v>
      </c>
      <c r="C60" s="20" t="n">
        <v>0.963862</v>
      </c>
      <c r="D60" s="20" t="n">
        <v>-1.711094</v>
      </c>
      <c r="E60" s="20" t="n">
        <v>-0.161602</v>
      </c>
      <c r="F60" s="20" t="n">
        <v>-0.865518</v>
      </c>
      <c r="G60" s="20" t="n">
        <v>-1.573168</v>
      </c>
      <c r="H60" s="20" t="n">
        <v>-0.664052</v>
      </c>
      <c r="I60" s="20" t="n">
        <v>-1.787643</v>
      </c>
      <c r="J60" s="20" t="n">
        <v>0.747861</v>
      </c>
      <c r="K60" s="20" t="n">
        <v>1.350099</v>
      </c>
      <c r="L60" s="20" t="n">
        <v>0.160376</v>
      </c>
      <c r="M60" s="17">
        <f>Projection!$C$13*EXP($C$5+SQRT($C$4)*C60)+(Projection!$C$20+MAX(0,Projection!$C$14-Projection!$C$13)/Projection!$C$4-Projection!$C$21)*EXP($C$5+SQRT($C$4)*C60)^0.5</f>
        <v/>
      </c>
      <c r="N60" s="17">
        <f>M60*EXP($C$5+SQRT($C$4)*D60)+(Projection!$D$20+MAX(0,Projection!$C$24-M60)/Projection!$C$4-Projection!$D$21)*EXP($C$5+SQRT($C$4)*D60)^0.5</f>
        <v/>
      </c>
      <c r="O60" s="17">
        <f>N60*EXP($C$5+SQRT($C$4)*E60)+(Projection!$E$20+MAX(0,Projection!$D$24-N60)/Projection!$C$4-Projection!$E$21)*EXP($C$5+SQRT($C$4)*E60)^0.5</f>
        <v/>
      </c>
      <c r="P60" s="17">
        <f>O60*EXP($C$5+SQRT($C$4)*F60)+(Projection!$F$20+MAX(0,Projection!$E$24-O60)/Projection!$C$4-Projection!$F$21)*EXP($C$5+SQRT($C$4)*F60)^0.5</f>
        <v/>
      </c>
      <c r="Q60" s="17">
        <f>P60*EXP($C$5+SQRT($C$4)*G60)+(Projection!$G$20+MAX(0,Projection!$F$24-P60)/Projection!$C$4-Projection!$G$21)*EXP($C$5+SQRT($C$4)*G60)^0.5</f>
        <v/>
      </c>
      <c r="R60" s="17">
        <f>Q60*EXP($C$5+SQRT($C$4)*H60)+(Projection!$H$20+MAX(0,Projection!$G$24-Q60)/Projection!$C$4-Projection!$H$21)*EXP($C$5+SQRT($C$4)*H60)^0.5</f>
        <v/>
      </c>
      <c r="S60" s="17">
        <f>R60*EXP($C$5+SQRT($C$4)*I60)+(Projection!$I$20+MAX(0,Projection!$H$24-R60)/Projection!$C$4-Projection!$I$21)*EXP($C$5+SQRT($C$4)*I60)^0.5</f>
        <v/>
      </c>
      <c r="T60" s="17">
        <f>S60*EXP($C$5+SQRT($C$4)*J60)+(Projection!$J$20+MAX(0,Projection!$I$24-S60)/Projection!$C$4-Projection!$J$21)*EXP($C$5+SQRT($C$4)*J60)^0.5</f>
        <v/>
      </c>
      <c r="U60" s="17">
        <f>T60*EXP($C$5+SQRT($C$4)*K60)+(Projection!$K$20+MAX(0,Projection!$J$24-T60)/Projection!$C$4-Projection!$K$21)*EXP($C$5+SQRT($C$4)*K60)^0.5</f>
        <v/>
      </c>
      <c r="V60" s="17">
        <f>U60*EXP($C$5+SQRT($C$4)*L60)+(Projection!$L$20+MAX(0,Projection!$K$24-U60)/Projection!$C$4-Projection!$L$21)*EXP($C$5+SQRT($C$4)*L60)^0.5</f>
        <v/>
      </c>
      <c r="W60" s="13">
        <f>M60/Projection!$C$24</f>
        <v/>
      </c>
      <c r="X60" s="13">
        <f>N60/Projection!$D$24</f>
        <v/>
      </c>
      <c r="Y60" s="13">
        <f>O60/Projection!$E$24</f>
        <v/>
      </c>
      <c r="Z60" s="13">
        <f>P60/Projection!$F$24</f>
        <v/>
      </c>
      <c r="AA60" s="13">
        <f>Q60/Projection!$G$24</f>
        <v/>
      </c>
      <c r="AB60" s="13">
        <f>R60/Projection!$H$24</f>
        <v/>
      </c>
      <c r="AC60" s="13">
        <f>S60/Projection!$I$24</f>
        <v/>
      </c>
      <c r="AD60" s="13">
        <f>T60/Projection!$J$24</f>
        <v/>
      </c>
      <c r="AE60" s="13">
        <f>U60/Projection!$K$24</f>
        <v/>
      </c>
      <c r="AF60" s="13">
        <f>V60/Projection!$L$24</f>
        <v/>
      </c>
      <c r="AG60" s="13">
        <f>MIN(W60:AF60)</f>
        <v/>
      </c>
    </row>
    <row r="61">
      <c r="B61" s="2" t="n">
        <v>48</v>
      </c>
      <c r="C61" s="20" t="n">
        <v>1.058849</v>
      </c>
      <c r="D61" s="20" t="n">
        <v>-1.184613</v>
      </c>
      <c r="E61" s="20" t="n">
        <v>-0.08024199999999999</v>
      </c>
      <c r="F61" s="20" t="n">
        <v>-0.859383</v>
      </c>
      <c r="G61" s="20" t="n">
        <v>-0.7698660000000001</v>
      </c>
      <c r="H61" s="20" t="n">
        <v>1.272766</v>
      </c>
      <c r="I61" s="20" t="n">
        <v>1.462506</v>
      </c>
      <c r="J61" s="20" t="n">
        <v>-0.718735</v>
      </c>
      <c r="K61" s="20" t="n">
        <v>0.601617</v>
      </c>
      <c r="L61" s="20" t="n">
        <v>1.513785</v>
      </c>
      <c r="M61" s="17">
        <f>Projection!$C$13*EXP($C$5+SQRT($C$4)*C61)+(Projection!$C$20+MAX(0,Projection!$C$14-Projection!$C$13)/Projection!$C$4-Projection!$C$21)*EXP($C$5+SQRT($C$4)*C61)^0.5</f>
        <v/>
      </c>
      <c r="N61" s="17">
        <f>M61*EXP($C$5+SQRT($C$4)*D61)+(Projection!$D$20+MAX(0,Projection!$C$24-M61)/Projection!$C$4-Projection!$D$21)*EXP($C$5+SQRT($C$4)*D61)^0.5</f>
        <v/>
      </c>
      <c r="O61" s="17">
        <f>N61*EXP($C$5+SQRT($C$4)*E61)+(Projection!$E$20+MAX(0,Projection!$D$24-N61)/Projection!$C$4-Projection!$E$21)*EXP($C$5+SQRT($C$4)*E61)^0.5</f>
        <v/>
      </c>
      <c r="P61" s="17">
        <f>O61*EXP($C$5+SQRT($C$4)*F61)+(Projection!$F$20+MAX(0,Projection!$E$24-O61)/Projection!$C$4-Projection!$F$21)*EXP($C$5+SQRT($C$4)*F61)^0.5</f>
        <v/>
      </c>
      <c r="Q61" s="17">
        <f>P61*EXP($C$5+SQRT($C$4)*G61)+(Projection!$G$20+MAX(0,Projection!$F$24-P61)/Projection!$C$4-Projection!$G$21)*EXP($C$5+SQRT($C$4)*G61)^0.5</f>
        <v/>
      </c>
      <c r="R61" s="17">
        <f>Q61*EXP($C$5+SQRT($C$4)*H61)+(Projection!$H$20+MAX(0,Projection!$G$24-Q61)/Projection!$C$4-Projection!$H$21)*EXP($C$5+SQRT($C$4)*H61)^0.5</f>
        <v/>
      </c>
      <c r="S61" s="17">
        <f>R61*EXP($C$5+SQRT($C$4)*I61)+(Projection!$I$20+MAX(0,Projection!$H$24-R61)/Projection!$C$4-Projection!$I$21)*EXP($C$5+SQRT($C$4)*I61)^0.5</f>
        <v/>
      </c>
      <c r="T61" s="17">
        <f>S61*EXP($C$5+SQRT($C$4)*J61)+(Projection!$J$20+MAX(0,Projection!$I$24-S61)/Projection!$C$4-Projection!$J$21)*EXP($C$5+SQRT($C$4)*J61)^0.5</f>
        <v/>
      </c>
      <c r="U61" s="17">
        <f>T61*EXP($C$5+SQRT($C$4)*K61)+(Projection!$K$20+MAX(0,Projection!$J$24-T61)/Projection!$C$4-Projection!$K$21)*EXP($C$5+SQRT($C$4)*K61)^0.5</f>
        <v/>
      </c>
      <c r="V61" s="17">
        <f>U61*EXP($C$5+SQRT($C$4)*L61)+(Projection!$L$20+MAX(0,Projection!$K$24-U61)/Projection!$C$4-Projection!$L$21)*EXP($C$5+SQRT($C$4)*L61)^0.5</f>
        <v/>
      </c>
      <c r="W61" s="13">
        <f>M61/Projection!$C$24</f>
        <v/>
      </c>
      <c r="X61" s="13">
        <f>N61/Projection!$D$24</f>
        <v/>
      </c>
      <c r="Y61" s="13">
        <f>O61/Projection!$E$24</f>
        <v/>
      </c>
      <c r="Z61" s="13">
        <f>P61/Projection!$F$24</f>
        <v/>
      </c>
      <c r="AA61" s="13">
        <f>Q61/Projection!$G$24</f>
        <v/>
      </c>
      <c r="AB61" s="13">
        <f>R61/Projection!$H$24</f>
        <v/>
      </c>
      <c r="AC61" s="13">
        <f>S61/Projection!$I$24</f>
        <v/>
      </c>
      <c r="AD61" s="13">
        <f>T61/Projection!$J$24</f>
        <v/>
      </c>
      <c r="AE61" s="13">
        <f>U61/Projection!$K$24</f>
        <v/>
      </c>
      <c r="AF61" s="13">
        <f>V61/Projection!$L$24</f>
        <v/>
      </c>
      <c r="AG61" s="13">
        <f>MIN(W61:AF61)</f>
        <v/>
      </c>
    </row>
    <row r="62">
      <c r="B62" s="2" t="n">
        <v>49</v>
      </c>
      <c r="C62" s="20" t="n">
        <v>0.173642</v>
      </c>
      <c r="D62" s="20" t="n">
        <v>-0.199096</v>
      </c>
      <c r="E62" s="20" t="n">
        <v>-1.676158</v>
      </c>
      <c r="F62" s="20" t="n">
        <v>0.8517439999999999</v>
      </c>
      <c r="G62" s="20" t="n">
        <v>-0.348715</v>
      </c>
      <c r="H62" s="20" t="n">
        <v>0.031143</v>
      </c>
      <c r="I62" s="20" t="n">
        <v>0.686428</v>
      </c>
      <c r="J62" s="20" t="n">
        <v>1.207803</v>
      </c>
      <c r="K62" s="20" t="n">
        <v>0.09402199999999999</v>
      </c>
      <c r="L62" s="20" t="n">
        <v>1.785793</v>
      </c>
      <c r="M62" s="17">
        <f>Projection!$C$13*EXP($C$5+SQRT($C$4)*C62)+(Projection!$C$20+MAX(0,Projection!$C$14-Projection!$C$13)/Projection!$C$4-Projection!$C$21)*EXP($C$5+SQRT($C$4)*C62)^0.5</f>
        <v/>
      </c>
      <c r="N62" s="17">
        <f>M62*EXP($C$5+SQRT($C$4)*D62)+(Projection!$D$20+MAX(0,Projection!$C$24-M62)/Projection!$C$4-Projection!$D$21)*EXP($C$5+SQRT($C$4)*D62)^0.5</f>
        <v/>
      </c>
      <c r="O62" s="17">
        <f>N62*EXP($C$5+SQRT($C$4)*E62)+(Projection!$E$20+MAX(0,Projection!$D$24-N62)/Projection!$C$4-Projection!$E$21)*EXP($C$5+SQRT($C$4)*E62)^0.5</f>
        <v/>
      </c>
      <c r="P62" s="17">
        <f>O62*EXP($C$5+SQRT($C$4)*F62)+(Projection!$F$20+MAX(0,Projection!$E$24-O62)/Projection!$C$4-Projection!$F$21)*EXP($C$5+SQRT($C$4)*F62)^0.5</f>
        <v/>
      </c>
      <c r="Q62" s="17">
        <f>P62*EXP($C$5+SQRT($C$4)*G62)+(Projection!$G$20+MAX(0,Projection!$F$24-P62)/Projection!$C$4-Projection!$G$21)*EXP($C$5+SQRT($C$4)*G62)^0.5</f>
        <v/>
      </c>
      <c r="R62" s="17">
        <f>Q62*EXP($C$5+SQRT($C$4)*H62)+(Projection!$H$20+MAX(0,Projection!$G$24-Q62)/Projection!$C$4-Projection!$H$21)*EXP($C$5+SQRT($C$4)*H62)^0.5</f>
        <v/>
      </c>
      <c r="S62" s="17">
        <f>R62*EXP($C$5+SQRT($C$4)*I62)+(Projection!$I$20+MAX(0,Projection!$H$24-R62)/Projection!$C$4-Projection!$I$21)*EXP($C$5+SQRT($C$4)*I62)^0.5</f>
        <v/>
      </c>
      <c r="T62" s="17">
        <f>S62*EXP($C$5+SQRT($C$4)*J62)+(Projection!$J$20+MAX(0,Projection!$I$24-S62)/Projection!$C$4-Projection!$J$21)*EXP($C$5+SQRT($C$4)*J62)^0.5</f>
        <v/>
      </c>
      <c r="U62" s="17">
        <f>T62*EXP($C$5+SQRT($C$4)*K62)+(Projection!$K$20+MAX(0,Projection!$J$24-T62)/Projection!$C$4-Projection!$K$21)*EXP($C$5+SQRT($C$4)*K62)^0.5</f>
        <v/>
      </c>
      <c r="V62" s="17">
        <f>U62*EXP($C$5+SQRT($C$4)*L62)+(Projection!$L$20+MAX(0,Projection!$K$24-U62)/Projection!$C$4-Projection!$L$21)*EXP($C$5+SQRT($C$4)*L62)^0.5</f>
        <v/>
      </c>
      <c r="W62" s="13">
        <f>M62/Projection!$C$24</f>
        <v/>
      </c>
      <c r="X62" s="13">
        <f>N62/Projection!$D$24</f>
        <v/>
      </c>
      <c r="Y62" s="13">
        <f>O62/Projection!$E$24</f>
        <v/>
      </c>
      <c r="Z62" s="13">
        <f>P62/Projection!$F$24</f>
        <v/>
      </c>
      <c r="AA62" s="13">
        <f>Q62/Projection!$G$24</f>
        <v/>
      </c>
      <c r="AB62" s="13">
        <f>R62/Projection!$H$24</f>
        <v/>
      </c>
      <c r="AC62" s="13">
        <f>S62/Projection!$I$24</f>
        <v/>
      </c>
      <c r="AD62" s="13">
        <f>T62/Projection!$J$24</f>
        <v/>
      </c>
      <c r="AE62" s="13">
        <f>U62/Projection!$K$24</f>
        <v/>
      </c>
      <c r="AF62" s="13">
        <f>V62/Projection!$L$24</f>
        <v/>
      </c>
      <c r="AG62" s="13">
        <f>MIN(W62:AF62)</f>
        <v/>
      </c>
    </row>
    <row r="63">
      <c r="B63" s="2" t="n">
        <v>50</v>
      </c>
      <c r="C63" s="20" t="n">
        <v>1.275804</v>
      </c>
      <c r="D63" s="20" t="n">
        <v>1.987176</v>
      </c>
      <c r="E63" s="20" t="n">
        <v>1.120084</v>
      </c>
      <c r="F63" s="20" t="n">
        <v>0.348939</v>
      </c>
      <c r="G63" s="20" t="n">
        <v>0.144074</v>
      </c>
      <c r="H63" s="20" t="n">
        <v>0.099691</v>
      </c>
      <c r="I63" s="20" t="n">
        <v>0.080424</v>
      </c>
      <c r="J63" s="20" t="n">
        <v>1.014498</v>
      </c>
      <c r="K63" s="20" t="n">
        <v>-0.973565</v>
      </c>
      <c r="L63" s="20" t="n">
        <v>0.917449</v>
      </c>
      <c r="M63" s="17">
        <f>Projection!$C$13*EXP($C$5+SQRT($C$4)*C63)+(Projection!$C$20+MAX(0,Projection!$C$14-Projection!$C$13)/Projection!$C$4-Projection!$C$21)*EXP($C$5+SQRT($C$4)*C63)^0.5</f>
        <v/>
      </c>
      <c r="N63" s="17">
        <f>M63*EXP($C$5+SQRT($C$4)*D63)+(Projection!$D$20+MAX(0,Projection!$C$24-M63)/Projection!$C$4-Projection!$D$21)*EXP($C$5+SQRT($C$4)*D63)^0.5</f>
        <v/>
      </c>
      <c r="O63" s="17">
        <f>N63*EXP($C$5+SQRT($C$4)*E63)+(Projection!$E$20+MAX(0,Projection!$D$24-N63)/Projection!$C$4-Projection!$E$21)*EXP($C$5+SQRT($C$4)*E63)^0.5</f>
        <v/>
      </c>
      <c r="P63" s="17">
        <f>O63*EXP($C$5+SQRT($C$4)*F63)+(Projection!$F$20+MAX(0,Projection!$E$24-O63)/Projection!$C$4-Projection!$F$21)*EXP($C$5+SQRT($C$4)*F63)^0.5</f>
        <v/>
      </c>
      <c r="Q63" s="17">
        <f>P63*EXP($C$5+SQRT($C$4)*G63)+(Projection!$G$20+MAX(0,Projection!$F$24-P63)/Projection!$C$4-Projection!$G$21)*EXP($C$5+SQRT($C$4)*G63)^0.5</f>
        <v/>
      </c>
      <c r="R63" s="17">
        <f>Q63*EXP($C$5+SQRT($C$4)*H63)+(Projection!$H$20+MAX(0,Projection!$G$24-Q63)/Projection!$C$4-Projection!$H$21)*EXP($C$5+SQRT($C$4)*H63)^0.5</f>
        <v/>
      </c>
      <c r="S63" s="17">
        <f>R63*EXP($C$5+SQRT($C$4)*I63)+(Projection!$I$20+MAX(0,Projection!$H$24-R63)/Projection!$C$4-Projection!$I$21)*EXP($C$5+SQRT($C$4)*I63)^0.5</f>
        <v/>
      </c>
      <c r="T63" s="17">
        <f>S63*EXP($C$5+SQRT($C$4)*J63)+(Projection!$J$20+MAX(0,Projection!$I$24-S63)/Projection!$C$4-Projection!$J$21)*EXP($C$5+SQRT($C$4)*J63)^0.5</f>
        <v/>
      </c>
      <c r="U63" s="17">
        <f>T63*EXP($C$5+SQRT($C$4)*K63)+(Projection!$K$20+MAX(0,Projection!$J$24-T63)/Projection!$C$4-Projection!$K$21)*EXP($C$5+SQRT($C$4)*K63)^0.5</f>
        <v/>
      </c>
      <c r="V63" s="17">
        <f>U63*EXP($C$5+SQRT($C$4)*L63)+(Projection!$L$20+MAX(0,Projection!$K$24-U63)/Projection!$C$4-Projection!$L$21)*EXP($C$5+SQRT($C$4)*L63)^0.5</f>
        <v/>
      </c>
      <c r="W63" s="13">
        <f>M63/Projection!$C$24</f>
        <v/>
      </c>
      <c r="X63" s="13">
        <f>N63/Projection!$D$24</f>
        <v/>
      </c>
      <c r="Y63" s="13">
        <f>O63/Projection!$E$24</f>
        <v/>
      </c>
      <c r="Z63" s="13">
        <f>P63/Projection!$F$24</f>
        <v/>
      </c>
      <c r="AA63" s="13">
        <f>Q63/Projection!$G$24</f>
        <v/>
      </c>
      <c r="AB63" s="13">
        <f>R63/Projection!$H$24</f>
        <v/>
      </c>
      <c r="AC63" s="13">
        <f>S63/Projection!$I$24</f>
        <v/>
      </c>
      <c r="AD63" s="13">
        <f>T63/Projection!$J$24</f>
        <v/>
      </c>
      <c r="AE63" s="13">
        <f>U63/Projection!$K$24</f>
        <v/>
      </c>
      <c r="AF63" s="13">
        <f>V63/Projection!$L$24</f>
        <v/>
      </c>
      <c r="AG63" s="13">
        <f>MIN(W63:AF63)</f>
        <v/>
      </c>
    </row>
    <row r="64">
      <c r="B64" s="2" t="n">
        <v>51</v>
      </c>
      <c r="C64" s="20" t="n">
        <v>0.418608</v>
      </c>
      <c r="D64" s="20" t="n">
        <v>0.313319</v>
      </c>
      <c r="E64" s="20" t="n">
        <v>0.140942</v>
      </c>
      <c r="F64" s="20" t="n">
        <v>0.673521</v>
      </c>
      <c r="G64" s="20" t="n">
        <v>-1.837207</v>
      </c>
      <c r="H64" s="20" t="n">
        <v>0.329434</v>
      </c>
      <c r="I64" s="20" t="n">
        <v>1.000439</v>
      </c>
      <c r="J64" s="20" t="n">
        <v>0.346845</v>
      </c>
      <c r="K64" s="20" t="n">
        <v>0.308408</v>
      </c>
      <c r="L64" s="20" t="n">
        <v>-0.39564</v>
      </c>
      <c r="M64" s="17">
        <f>Projection!$C$13*EXP($C$5+SQRT($C$4)*C64)+(Projection!$C$20+MAX(0,Projection!$C$14-Projection!$C$13)/Projection!$C$4-Projection!$C$21)*EXP($C$5+SQRT($C$4)*C64)^0.5</f>
        <v/>
      </c>
      <c r="N64" s="17">
        <f>M64*EXP($C$5+SQRT($C$4)*D64)+(Projection!$D$20+MAX(0,Projection!$C$24-M64)/Projection!$C$4-Projection!$D$21)*EXP($C$5+SQRT($C$4)*D64)^0.5</f>
        <v/>
      </c>
      <c r="O64" s="17">
        <f>N64*EXP($C$5+SQRT($C$4)*E64)+(Projection!$E$20+MAX(0,Projection!$D$24-N64)/Projection!$C$4-Projection!$E$21)*EXP($C$5+SQRT($C$4)*E64)^0.5</f>
        <v/>
      </c>
      <c r="P64" s="17">
        <f>O64*EXP($C$5+SQRT($C$4)*F64)+(Projection!$F$20+MAX(0,Projection!$E$24-O64)/Projection!$C$4-Projection!$F$21)*EXP($C$5+SQRT($C$4)*F64)^0.5</f>
        <v/>
      </c>
      <c r="Q64" s="17">
        <f>P64*EXP($C$5+SQRT($C$4)*G64)+(Projection!$G$20+MAX(0,Projection!$F$24-P64)/Projection!$C$4-Projection!$G$21)*EXP($C$5+SQRT($C$4)*G64)^0.5</f>
        <v/>
      </c>
      <c r="R64" s="17">
        <f>Q64*EXP($C$5+SQRT($C$4)*H64)+(Projection!$H$20+MAX(0,Projection!$G$24-Q64)/Projection!$C$4-Projection!$H$21)*EXP($C$5+SQRT($C$4)*H64)^0.5</f>
        <v/>
      </c>
      <c r="S64" s="17">
        <f>R64*EXP($C$5+SQRT($C$4)*I64)+(Projection!$I$20+MAX(0,Projection!$H$24-R64)/Projection!$C$4-Projection!$I$21)*EXP($C$5+SQRT($C$4)*I64)^0.5</f>
        <v/>
      </c>
      <c r="T64" s="17">
        <f>S64*EXP($C$5+SQRT($C$4)*J64)+(Projection!$J$20+MAX(0,Projection!$I$24-S64)/Projection!$C$4-Projection!$J$21)*EXP($C$5+SQRT($C$4)*J64)^0.5</f>
        <v/>
      </c>
      <c r="U64" s="17">
        <f>T64*EXP($C$5+SQRT($C$4)*K64)+(Projection!$K$20+MAX(0,Projection!$J$24-T64)/Projection!$C$4-Projection!$K$21)*EXP($C$5+SQRT($C$4)*K64)^0.5</f>
        <v/>
      </c>
      <c r="V64" s="17">
        <f>U64*EXP($C$5+SQRT($C$4)*L64)+(Projection!$L$20+MAX(0,Projection!$K$24-U64)/Projection!$C$4-Projection!$L$21)*EXP($C$5+SQRT($C$4)*L64)^0.5</f>
        <v/>
      </c>
      <c r="W64" s="13">
        <f>M64/Projection!$C$24</f>
        <v/>
      </c>
      <c r="X64" s="13">
        <f>N64/Projection!$D$24</f>
        <v/>
      </c>
      <c r="Y64" s="13">
        <f>O64/Projection!$E$24</f>
        <v/>
      </c>
      <c r="Z64" s="13">
        <f>P64/Projection!$F$24</f>
        <v/>
      </c>
      <c r="AA64" s="13">
        <f>Q64/Projection!$G$24</f>
        <v/>
      </c>
      <c r="AB64" s="13">
        <f>R64/Projection!$H$24</f>
        <v/>
      </c>
      <c r="AC64" s="13">
        <f>S64/Projection!$I$24</f>
        <v/>
      </c>
      <c r="AD64" s="13">
        <f>T64/Projection!$J$24</f>
        <v/>
      </c>
      <c r="AE64" s="13">
        <f>U64/Projection!$K$24</f>
        <v/>
      </c>
      <c r="AF64" s="13">
        <f>V64/Projection!$L$24</f>
        <v/>
      </c>
      <c r="AG64" s="13">
        <f>MIN(W64:AF64)</f>
        <v/>
      </c>
    </row>
    <row r="65">
      <c r="B65" s="2" t="n">
        <v>52</v>
      </c>
      <c r="C65" s="20" t="n">
        <v>-1.554076</v>
      </c>
      <c r="D65" s="20" t="n">
        <v>0.487466</v>
      </c>
      <c r="E65" s="20" t="n">
        <v>-0.46639</v>
      </c>
      <c r="F65" s="20" t="n">
        <v>0.381159</v>
      </c>
      <c r="G65" s="20" t="n">
        <v>-0.85873</v>
      </c>
      <c r="H65" s="20" t="n">
        <v>1.278735</v>
      </c>
      <c r="I65" s="20" t="n">
        <v>2.095794</v>
      </c>
      <c r="J65" s="20" t="n">
        <v>-1.575764</v>
      </c>
      <c r="K65" s="20" t="n">
        <v>-1.961271</v>
      </c>
      <c r="L65" s="20" t="n">
        <v>0.230033</v>
      </c>
      <c r="M65" s="17">
        <f>Projection!$C$13*EXP($C$5+SQRT($C$4)*C65)+(Projection!$C$20+MAX(0,Projection!$C$14-Projection!$C$13)/Projection!$C$4-Projection!$C$21)*EXP($C$5+SQRT($C$4)*C65)^0.5</f>
        <v/>
      </c>
      <c r="N65" s="17">
        <f>M65*EXP($C$5+SQRT($C$4)*D65)+(Projection!$D$20+MAX(0,Projection!$C$24-M65)/Projection!$C$4-Projection!$D$21)*EXP($C$5+SQRT($C$4)*D65)^0.5</f>
        <v/>
      </c>
      <c r="O65" s="17">
        <f>N65*EXP($C$5+SQRT($C$4)*E65)+(Projection!$E$20+MAX(0,Projection!$D$24-N65)/Projection!$C$4-Projection!$E$21)*EXP($C$5+SQRT($C$4)*E65)^0.5</f>
        <v/>
      </c>
      <c r="P65" s="17">
        <f>O65*EXP($C$5+SQRT($C$4)*F65)+(Projection!$F$20+MAX(0,Projection!$E$24-O65)/Projection!$C$4-Projection!$F$21)*EXP($C$5+SQRT($C$4)*F65)^0.5</f>
        <v/>
      </c>
      <c r="Q65" s="17">
        <f>P65*EXP($C$5+SQRT($C$4)*G65)+(Projection!$G$20+MAX(0,Projection!$F$24-P65)/Projection!$C$4-Projection!$G$21)*EXP($C$5+SQRT($C$4)*G65)^0.5</f>
        <v/>
      </c>
      <c r="R65" s="17">
        <f>Q65*EXP($C$5+SQRT($C$4)*H65)+(Projection!$H$20+MAX(0,Projection!$G$24-Q65)/Projection!$C$4-Projection!$H$21)*EXP($C$5+SQRT($C$4)*H65)^0.5</f>
        <v/>
      </c>
      <c r="S65" s="17">
        <f>R65*EXP($C$5+SQRT($C$4)*I65)+(Projection!$I$20+MAX(0,Projection!$H$24-R65)/Projection!$C$4-Projection!$I$21)*EXP($C$5+SQRT($C$4)*I65)^0.5</f>
        <v/>
      </c>
      <c r="T65" s="17">
        <f>S65*EXP($C$5+SQRT($C$4)*J65)+(Projection!$J$20+MAX(0,Projection!$I$24-S65)/Projection!$C$4-Projection!$J$21)*EXP($C$5+SQRT($C$4)*J65)^0.5</f>
        <v/>
      </c>
      <c r="U65" s="17">
        <f>T65*EXP($C$5+SQRT($C$4)*K65)+(Projection!$K$20+MAX(0,Projection!$J$24-T65)/Projection!$C$4-Projection!$K$21)*EXP($C$5+SQRT($C$4)*K65)^0.5</f>
        <v/>
      </c>
      <c r="V65" s="17">
        <f>U65*EXP($C$5+SQRT($C$4)*L65)+(Projection!$L$20+MAX(0,Projection!$K$24-U65)/Projection!$C$4-Projection!$L$21)*EXP($C$5+SQRT($C$4)*L65)^0.5</f>
        <v/>
      </c>
      <c r="W65" s="13">
        <f>M65/Projection!$C$24</f>
        <v/>
      </c>
      <c r="X65" s="13">
        <f>N65/Projection!$D$24</f>
        <v/>
      </c>
      <c r="Y65" s="13">
        <f>O65/Projection!$E$24</f>
        <v/>
      </c>
      <c r="Z65" s="13">
        <f>P65/Projection!$F$24</f>
        <v/>
      </c>
      <c r="AA65" s="13">
        <f>Q65/Projection!$G$24</f>
        <v/>
      </c>
      <c r="AB65" s="13">
        <f>R65/Projection!$H$24</f>
        <v/>
      </c>
      <c r="AC65" s="13">
        <f>S65/Projection!$I$24</f>
        <v/>
      </c>
      <c r="AD65" s="13">
        <f>T65/Projection!$J$24</f>
        <v/>
      </c>
      <c r="AE65" s="13">
        <f>U65/Projection!$K$24</f>
        <v/>
      </c>
      <c r="AF65" s="13">
        <f>V65/Projection!$L$24</f>
        <v/>
      </c>
      <c r="AG65" s="13">
        <f>MIN(W65:AF65)</f>
        <v/>
      </c>
    </row>
    <row r="66">
      <c r="B66" s="2" t="n">
        <v>53</v>
      </c>
      <c r="C66" s="20" t="n">
        <v>-0.767057</v>
      </c>
      <c r="D66" s="20" t="n">
        <v>0.818074</v>
      </c>
      <c r="E66" s="20" t="n">
        <v>0.09562</v>
      </c>
      <c r="F66" s="20" t="n">
        <v>0.714237</v>
      </c>
      <c r="G66" s="20" t="n">
        <v>-0.388005</v>
      </c>
      <c r="H66" s="20" t="n">
        <v>-0.891946</v>
      </c>
      <c r="I66" s="20" t="n">
        <v>0.027156</v>
      </c>
      <c r="J66" s="20" t="n">
        <v>-0.23879</v>
      </c>
      <c r="K66" s="20" t="n">
        <v>-0.818536</v>
      </c>
      <c r="L66" s="20" t="n">
        <v>1.538152</v>
      </c>
      <c r="M66" s="17">
        <f>Projection!$C$13*EXP($C$5+SQRT($C$4)*C66)+(Projection!$C$20+MAX(0,Projection!$C$14-Projection!$C$13)/Projection!$C$4-Projection!$C$21)*EXP($C$5+SQRT($C$4)*C66)^0.5</f>
        <v/>
      </c>
      <c r="N66" s="17">
        <f>M66*EXP($C$5+SQRT($C$4)*D66)+(Projection!$D$20+MAX(0,Projection!$C$24-M66)/Projection!$C$4-Projection!$D$21)*EXP($C$5+SQRT($C$4)*D66)^0.5</f>
        <v/>
      </c>
      <c r="O66" s="17">
        <f>N66*EXP($C$5+SQRT($C$4)*E66)+(Projection!$E$20+MAX(0,Projection!$D$24-N66)/Projection!$C$4-Projection!$E$21)*EXP($C$5+SQRT($C$4)*E66)^0.5</f>
        <v/>
      </c>
      <c r="P66" s="17">
        <f>O66*EXP($C$5+SQRT($C$4)*F66)+(Projection!$F$20+MAX(0,Projection!$E$24-O66)/Projection!$C$4-Projection!$F$21)*EXP($C$5+SQRT($C$4)*F66)^0.5</f>
        <v/>
      </c>
      <c r="Q66" s="17">
        <f>P66*EXP($C$5+SQRT($C$4)*G66)+(Projection!$G$20+MAX(0,Projection!$F$24-P66)/Projection!$C$4-Projection!$G$21)*EXP($C$5+SQRT($C$4)*G66)^0.5</f>
        <v/>
      </c>
      <c r="R66" s="17">
        <f>Q66*EXP($C$5+SQRT($C$4)*H66)+(Projection!$H$20+MAX(0,Projection!$G$24-Q66)/Projection!$C$4-Projection!$H$21)*EXP($C$5+SQRT($C$4)*H66)^0.5</f>
        <v/>
      </c>
      <c r="S66" s="17">
        <f>R66*EXP($C$5+SQRT($C$4)*I66)+(Projection!$I$20+MAX(0,Projection!$H$24-R66)/Projection!$C$4-Projection!$I$21)*EXP($C$5+SQRT($C$4)*I66)^0.5</f>
        <v/>
      </c>
      <c r="T66" s="17">
        <f>S66*EXP($C$5+SQRT($C$4)*J66)+(Projection!$J$20+MAX(0,Projection!$I$24-S66)/Projection!$C$4-Projection!$J$21)*EXP($C$5+SQRT($C$4)*J66)^0.5</f>
        <v/>
      </c>
      <c r="U66" s="17">
        <f>T66*EXP($C$5+SQRT($C$4)*K66)+(Projection!$K$20+MAX(0,Projection!$J$24-T66)/Projection!$C$4-Projection!$K$21)*EXP($C$5+SQRT($C$4)*K66)^0.5</f>
        <v/>
      </c>
      <c r="V66" s="17">
        <f>U66*EXP($C$5+SQRT($C$4)*L66)+(Projection!$L$20+MAX(0,Projection!$K$24-U66)/Projection!$C$4-Projection!$L$21)*EXP($C$5+SQRT($C$4)*L66)^0.5</f>
        <v/>
      </c>
      <c r="W66" s="13">
        <f>M66/Projection!$C$24</f>
        <v/>
      </c>
      <c r="X66" s="13">
        <f>N66/Projection!$D$24</f>
        <v/>
      </c>
      <c r="Y66" s="13">
        <f>O66/Projection!$E$24</f>
        <v/>
      </c>
      <c r="Z66" s="13">
        <f>P66/Projection!$F$24</f>
        <v/>
      </c>
      <c r="AA66" s="13">
        <f>Q66/Projection!$G$24</f>
        <v/>
      </c>
      <c r="AB66" s="13">
        <f>R66/Projection!$H$24</f>
        <v/>
      </c>
      <c r="AC66" s="13">
        <f>S66/Projection!$I$24</f>
        <v/>
      </c>
      <c r="AD66" s="13">
        <f>T66/Projection!$J$24</f>
        <v/>
      </c>
      <c r="AE66" s="13">
        <f>U66/Projection!$K$24</f>
        <v/>
      </c>
      <c r="AF66" s="13">
        <f>V66/Projection!$L$24</f>
        <v/>
      </c>
      <c r="AG66" s="13">
        <f>MIN(W66:AF66)</f>
        <v/>
      </c>
    </row>
    <row r="67">
      <c r="B67" s="2" t="n">
        <v>54</v>
      </c>
      <c r="C67" s="20" t="n">
        <v>0.084273</v>
      </c>
      <c r="D67" s="20" t="n">
        <v>1.361887</v>
      </c>
      <c r="E67" s="20" t="n">
        <v>-1.568903</v>
      </c>
      <c r="F67" s="20" t="n">
        <v>-0.688261</v>
      </c>
      <c r="G67" s="20" t="n">
        <v>-0.243581</v>
      </c>
      <c r="H67" s="20" t="n">
        <v>-0.865821</v>
      </c>
      <c r="I67" s="20" t="n">
        <v>-0.122046</v>
      </c>
      <c r="J67" s="20" t="n">
        <v>1.435302</v>
      </c>
      <c r="K67" s="20" t="n">
        <v>0.880642</v>
      </c>
      <c r="L67" s="20" t="n">
        <v>-1.972518</v>
      </c>
      <c r="M67" s="17">
        <f>Projection!$C$13*EXP($C$5+SQRT($C$4)*C67)+(Projection!$C$20+MAX(0,Projection!$C$14-Projection!$C$13)/Projection!$C$4-Projection!$C$21)*EXP($C$5+SQRT($C$4)*C67)^0.5</f>
        <v/>
      </c>
      <c r="N67" s="17">
        <f>M67*EXP($C$5+SQRT($C$4)*D67)+(Projection!$D$20+MAX(0,Projection!$C$24-M67)/Projection!$C$4-Projection!$D$21)*EXP($C$5+SQRT($C$4)*D67)^0.5</f>
        <v/>
      </c>
      <c r="O67" s="17">
        <f>N67*EXP($C$5+SQRT($C$4)*E67)+(Projection!$E$20+MAX(0,Projection!$D$24-N67)/Projection!$C$4-Projection!$E$21)*EXP($C$5+SQRT($C$4)*E67)^0.5</f>
        <v/>
      </c>
      <c r="P67" s="17">
        <f>O67*EXP($C$5+SQRT($C$4)*F67)+(Projection!$F$20+MAX(0,Projection!$E$24-O67)/Projection!$C$4-Projection!$F$21)*EXP($C$5+SQRT($C$4)*F67)^0.5</f>
        <v/>
      </c>
      <c r="Q67" s="17">
        <f>P67*EXP($C$5+SQRT($C$4)*G67)+(Projection!$G$20+MAX(0,Projection!$F$24-P67)/Projection!$C$4-Projection!$G$21)*EXP($C$5+SQRT($C$4)*G67)^0.5</f>
        <v/>
      </c>
      <c r="R67" s="17">
        <f>Q67*EXP($C$5+SQRT($C$4)*H67)+(Projection!$H$20+MAX(0,Projection!$G$24-Q67)/Projection!$C$4-Projection!$H$21)*EXP($C$5+SQRT($C$4)*H67)^0.5</f>
        <v/>
      </c>
      <c r="S67" s="17">
        <f>R67*EXP($C$5+SQRT($C$4)*I67)+(Projection!$I$20+MAX(0,Projection!$H$24-R67)/Projection!$C$4-Projection!$I$21)*EXP($C$5+SQRT($C$4)*I67)^0.5</f>
        <v/>
      </c>
      <c r="T67" s="17">
        <f>S67*EXP($C$5+SQRT($C$4)*J67)+(Projection!$J$20+MAX(0,Projection!$I$24-S67)/Projection!$C$4-Projection!$J$21)*EXP($C$5+SQRT($C$4)*J67)^0.5</f>
        <v/>
      </c>
      <c r="U67" s="17">
        <f>T67*EXP($C$5+SQRT($C$4)*K67)+(Projection!$K$20+MAX(0,Projection!$J$24-T67)/Projection!$C$4-Projection!$K$21)*EXP($C$5+SQRT($C$4)*K67)^0.5</f>
        <v/>
      </c>
      <c r="V67" s="17">
        <f>U67*EXP($C$5+SQRT($C$4)*L67)+(Projection!$L$20+MAX(0,Projection!$K$24-U67)/Projection!$C$4-Projection!$L$21)*EXP($C$5+SQRT($C$4)*L67)^0.5</f>
        <v/>
      </c>
      <c r="W67" s="13">
        <f>M67/Projection!$C$24</f>
        <v/>
      </c>
      <c r="X67" s="13">
        <f>N67/Projection!$D$24</f>
        <v/>
      </c>
      <c r="Y67" s="13">
        <f>O67/Projection!$E$24</f>
        <v/>
      </c>
      <c r="Z67" s="13">
        <f>P67/Projection!$F$24</f>
        <v/>
      </c>
      <c r="AA67" s="13">
        <f>Q67/Projection!$G$24</f>
        <v/>
      </c>
      <c r="AB67" s="13">
        <f>R67/Projection!$H$24</f>
        <v/>
      </c>
      <c r="AC67" s="13">
        <f>S67/Projection!$I$24</f>
        <v/>
      </c>
      <c r="AD67" s="13">
        <f>T67/Projection!$J$24</f>
        <v/>
      </c>
      <c r="AE67" s="13">
        <f>U67/Projection!$K$24</f>
        <v/>
      </c>
      <c r="AF67" s="13">
        <f>V67/Projection!$L$24</f>
        <v/>
      </c>
      <c r="AG67" s="13">
        <f>MIN(W67:AF67)</f>
        <v/>
      </c>
    </row>
    <row r="68">
      <c r="B68" s="2" t="n">
        <v>55</v>
      </c>
      <c r="C68" s="20" t="n">
        <v>0.43712</v>
      </c>
      <c r="D68" s="20" t="n">
        <v>0.615861</v>
      </c>
      <c r="E68" s="20" t="n">
        <v>-0.7058449999999999</v>
      </c>
      <c r="F68" s="20" t="n">
        <v>-1.977725</v>
      </c>
      <c r="G68" s="20" t="n">
        <v>0.938952</v>
      </c>
      <c r="H68" s="20" t="n">
        <v>-0.269941</v>
      </c>
      <c r="I68" s="20" t="n">
        <v>0.168</v>
      </c>
      <c r="J68" s="20" t="n">
        <v>0.639365</v>
      </c>
      <c r="K68" s="20" t="n">
        <v>-0.091798</v>
      </c>
      <c r="L68" s="20" t="n">
        <v>-0.007056</v>
      </c>
      <c r="M68" s="17">
        <f>Projection!$C$13*EXP($C$5+SQRT($C$4)*C68)+(Projection!$C$20+MAX(0,Projection!$C$14-Projection!$C$13)/Projection!$C$4-Projection!$C$21)*EXP($C$5+SQRT($C$4)*C68)^0.5</f>
        <v/>
      </c>
      <c r="N68" s="17">
        <f>M68*EXP($C$5+SQRT($C$4)*D68)+(Projection!$D$20+MAX(0,Projection!$C$24-M68)/Projection!$C$4-Projection!$D$21)*EXP($C$5+SQRT($C$4)*D68)^0.5</f>
        <v/>
      </c>
      <c r="O68" s="17">
        <f>N68*EXP($C$5+SQRT($C$4)*E68)+(Projection!$E$20+MAX(0,Projection!$D$24-N68)/Projection!$C$4-Projection!$E$21)*EXP($C$5+SQRT($C$4)*E68)^0.5</f>
        <v/>
      </c>
      <c r="P68" s="17">
        <f>O68*EXP($C$5+SQRT($C$4)*F68)+(Projection!$F$20+MAX(0,Projection!$E$24-O68)/Projection!$C$4-Projection!$F$21)*EXP($C$5+SQRT($C$4)*F68)^0.5</f>
        <v/>
      </c>
      <c r="Q68" s="17">
        <f>P68*EXP($C$5+SQRT($C$4)*G68)+(Projection!$G$20+MAX(0,Projection!$F$24-P68)/Projection!$C$4-Projection!$G$21)*EXP($C$5+SQRT($C$4)*G68)^0.5</f>
        <v/>
      </c>
      <c r="R68" s="17">
        <f>Q68*EXP($C$5+SQRT($C$4)*H68)+(Projection!$H$20+MAX(0,Projection!$G$24-Q68)/Projection!$C$4-Projection!$H$21)*EXP($C$5+SQRT($C$4)*H68)^0.5</f>
        <v/>
      </c>
      <c r="S68" s="17">
        <f>R68*EXP($C$5+SQRT($C$4)*I68)+(Projection!$I$20+MAX(0,Projection!$H$24-R68)/Projection!$C$4-Projection!$I$21)*EXP($C$5+SQRT($C$4)*I68)^0.5</f>
        <v/>
      </c>
      <c r="T68" s="17">
        <f>S68*EXP($C$5+SQRT($C$4)*J68)+(Projection!$J$20+MAX(0,Projection!$I$24-S68)/Projection!$C$4-Projection!$J$21)*EXP($C$5+SQRT($C$4)*J68)^0.5</f>
        <v/>
      </c>
      <c r="U68" s="17">
        <f>T68*EXP($C$5+SQRT($C$4)*K68)+(Projection!$K$20+MAX(0,Projection!$J$24-T68)/Projection!$C$4-Projection!$K$21)*EXP($C$5+SQRT($C$4)*K68)^0.5</f>
        <v/>
      </c>
      <c r="V68" s="17">
        <f>U68*EXP($C$5+SQRT($C$4)*L68)+(Projection!$L$20+MAX(0,Projection!$K$24-U68)/Projection!$C$4-Projection!$L$21)*EXP($C$5+SQRT($C$4)*L68)^0.5</f>
        <v/>
      </c>
      <c r="W68" s="13">
        <f>M68/Projection!$C$24</f>
        <v/>
      </c>
      <c r="X68" s="13">
        <f>N68/Projection!$D$24</f>
        <v/>
      </c>
      <c r="Y68" s="13">
        <f>O68/Projection!$E$24</f>
        <v/>
      </c>
      <c r="Z68" s="13">
        <f>P68/Projection!$F$24</f>
        <v/>
      </c>
      <c r="AA68" s="13">
        <f>Q68/Projection!$G$24</f>
        <v/>
      </c>
      <c r="AB68" s="13">
        <f>R68/Projection!$H$24</f>
        <v/>
      </c>
      <c r="AC68" s="13">
        <f>S68/Projection!$I$24</f>
        <v/>
      </c>
      <c r="AD68" s="13">
        <f>T68/Projection!$J$24</f>
        <v/>
      </c>
      <c r="AE68" s="13">
        <f>U68/Projection!$K$24</f>
        <v/>
      </c>
      <c r="AF68" s="13">
        <f>V68/Projection!$L$24</f>
        <v/>
      </c>
      <c r="AG68" s="13">
        <f>MIN(W68:AF68)</f>
        <v/>
      </c>
    </row>
    <row r="69">
      <c r="B69" s="2" t="n">
        <v>56</v>
      </c>
      <c r="C69" s="20" t="n">
        <v>0.647536</v>
      </c>
      <c r="D69" s="20" t="n">
        <v>1.602592</v>
      </c>
      <c r="E69" s="20" t="n">
        <v>1.625957</v>
      </c>
      <c r="F69" s="20" t="n">
        <v>1.229723</v>
      </c>
      <c r="G69" s="20" t="n">
        <v>1.806441</v>
      </c>
      <c r="H69" s="20" t="n">
        <v>-1.847077</v>
      </c>
      <c r="I69" s="20" t="n">
        <v>-0.410047</v>
      </c>
      <c r="J69" s="20" t="n">
        <v>0.10672</v>
      </c>
      <c r="K69" s="20" t="n">
        <v>0.646127</v>
      </c>
      <c r="L69" s="20" t="n">
        <v>2.133496</v>
      </c>
      <c r="M69" s="17">
        <f>Projection!$C$13*EXP($C$5+SQRT($C$4)*C69)+(Projection!$C$20+MAX(0,Projection!$C$14-Projection!$C$13)/Projection!$C$4-Projection!$C$21)*EXP($C$5+SQRT($C$4)*C69)^0.5</f>
        <v/>
      </c>
      <c r="N69" s="17">
        <f>M69*EXP($C$5+SQRT($C$4)*D69)+(Projection!$D$20+MAX(0,Projection!$C$24-M69)/Projection!$C$4-Projection!$D$21)*EXP($C$5+SQRT($C$4)*D69)^0.5</f>
        <v/>
      </c>
      <c r="O69" s="17">
        <f>N69*EXP($C$5+SQRT($C$4)*E69)+(Projection!$E$20+MAX(0,Projection!$D$24-N69)/Projection!$C$4-Projection!$E$21)*EXP($C$5+SQRT($C$4)*E69)^0.5</f>
        <v/>
      </c>
      <c r="P69" s="17">
        <f>O69*EXP($C$5+SQRT($C$4)*F69)+(Projection!$F$20+MAX(0,Projection!$E$24-O69)/Projection!$C$4-Projection!$F$21)*EXP($C$5+SQRT($C$4)*F69)^0.5</f>
        <v/>
      </c>
      <c r="Q69" s="17">
        <f>P69*EXP($C$5+SQRT($C$4)*G69)+(Projection!$G$20+MAX(0,Projection!$F$24-P69)/Projection!$C$4-Projection!$G$21)*EXP($C$5+SQRT($C$4)*G69)^0.5</f>
        <v/>
      </c>
      <c r="R69" s="17">
        <f>Q69*EXP($C$5+SQRT($C$4)*H69)+(Projection!$H$20+MAX(0,Projection!$G$24-Q69)/Projection!$C$4-Projection!$H$21)*EXP($C$5+SQRT($C$4)*H69)^0.5</f>
        <v/>
      </c>
      <c r="S69" s="17">
        <f>R69*EXP($C$5+SQRT($C$4)*I69)+(Projection!$I$20+MAX(0,Projection!$H$24-R69)/Projection!$C$4-Projection!$I$21)*EXP($C$5+SQRT($C$4)*I69)^0.5</f>
        <v/>
      </c>
      <c r="T69" s="17">
        <f>S69*EXP($C$5+SQRT($C$4)*J69)+(Projection!$J$20+MAX(0,Projection!$I$24-S69)/Projection!$C$4-Projection!$J$21)*EXP($C$5+SQRT($C$4)*J69)^0.5</f>
        <v/>
      </c>
      <c r="U69" s="17">
        <f>T69*EXP($C$5+SQRT($C$4)*K69)+(Projection!$K$20+MAX(0,Projection!$J$24-T69)/Projection!$C$4-Projection!$K$21)*EXP($C$5+SQRT($C$4)*K69)^0.5</f>
        <v/>
      </c>
      <c r="V69" s="17">
        <f>U69*EXP($C$5+SQRT($C$4)*L69)+(Projection!$L$20+MAX(0,Projection!$K$24-U69)/Projection!$C$4-Projection!$L$21)*EXP($C$5+SQRT($C$4)*L69)^0.5</f>
        <v/>
      </c>
      <c r="W69" s="13">
        <f>M69/Projection!$C$24</f>
        <v/>
      </c>
      <c r="X69" s="13">
        <f>N69/Projection!$D$24</f>
        <v/>
      </c>
      <c r="Y69" s="13">
        <f>O69/Projection!$E$24</f>
        <v/>
      </c>
      <c r="Z69" s="13">
        <f>P69/Projection!$F$24</f>
        <v/>
      </c>
      <c r="AA69" s="13">
        <f>Q69/Projection!$G$24</f>
        <v/>
      </c>
      <c r="AB69" s="13">
        <f>R69/Projection!$H$24</f>
        <v/>
      </c>
      <c r="AC69" s="13">
        <f>S69/Projection!$I$24</f>
        <v/>
      </c>
      <c r="AD69" s="13">
        <f>T69/Projection!$J$24</f>
        <v/>
      </c>
      <c r="AE69" s="13">
        <f>U69/Projection!$K$24</f>
        <v/>
      </c>
      <c r="AF69" s="13">
        <f>V69/Projection!$L$24</f>
        <v/>
      </c>
      <c r="AG69" s="13">
        <f>MIN(W69:AF69)</f>
        <v/>
      </c>
    </row>
    <row r="70">
      <c r="B70" s="2" t="n">
        <v>57</v>
      </c>
      <c r="C70" s="20" t="n">
        <v>1.357622</v>
      </c>
      <c r="D70" s="20" t="n">
        <v>0.850427</v>
      </c>
      <c r="E70" s="20" t="n">
        <v>-1.524355</v>
      </c>
      <c r="F70" s="20" t="n">
        <v>-0.847085</v>
      </c>
      <c r="G70" s="20" t="n">
        <v>-1.047998</v>
      </c>
      <c r="H70" s="20" t="n">
        <v>1.299361</v>
      </c>
      <c r="I70" s="20" t="n">
        <v>-0.55746</v>
      </c>
      <c r="J70" s="20" t="n">
        <v>0.476487</v>
      </c>
      <c r="K70" s="20" t="n">
        <v>0.080828</v>
      </c>
      <c r="L70" s="20" t="n">
        <v>0.760107</v>
      </c>
      <c r="M70" s="17">
        <f>Projection!$C$13*EXP($C$5+SQRT($C$4)*C70)+(Projection!$C$20+MAX(0,Projection!$C$14-Projection!$C$13)/Projection!$C$4-Projection!$C$21)*EXP($C$5+SQRT($C$4)*C70)^0.5</f>
        <v/>
      </c>
      <c r="N70" s="17">
        <f>M70*EXP($C$5+SQRT($C$4)*D70)+(Projection!$D$20+MAX(0,Projection!$C$24-M70)/Projection!$C$4-Projection!$D$21)*EXP($C$5+SQRT($C$4)*D70)^0.5</f>
        <v/>
      </c>
      <c r="O70" s="17">
        <f>N70*EXP($C$5+SQRT($C$4)*E70)+(Projection!$E$20+MAX(0,Projection!$D$24-N70)/Projection!$C$4-Projection!$E$21)*EXP($C$5+SQRT($C$4)*E70)^0.5</f>
        <v/>
      </c>
      <c r="P70" s="17">
        <f>O70*EXP($C$5+SQRT($C$4)*F70)+(Projection!$F$20+MAX(0,Projection!$E$24-O70)/Projection!$C$4-Projection!$F$21)*EXP($C$5+SQRT($C$4)*F70)^0.5</f>
        <v/>
      </c>
      <c r="Q70" s="17">
        <f>P70*EXP($C$5+SQRT($C$4)*G70)+(Projection!$G$20+MAX(0,Projection!$F$24-P70)/Projection!$C$4-Projection!$G$21)*EXP($C$5+SQRT($C$4)*G70)^0.5</f>
        <v/>
      </c>
      <c r="R70" s="17">
        <f>Q70*EXP($C$5+SQRT($C$4)*H70)+(Projection!$H$20+MAX(0,Projection!$G$24-Q70)/Projection!$C$4-Projection!$H$21)*EXP($C$5+SQRT($C$4)*H70)^0.5</f>
        <v/>
      </c>
      <c r="S70" s="17">
        <f>R70*EXP($C$5+SQRT($C$4)*I70)+(Projection!$I$20+MAX(0,Projection!$H$24-R70)/Projection!$C$4-Projection!$I$21)*EXP($C$5+SQRT($C$4)*I70)^0.5</f>
        <v/>
      </c>
      <c r="T70" s="17">
        <f>S70*EXP($C$5+SQRT($C$4)*J70)+(Projection!$J$20+MAX(0,Projection!$I$24-S70)/Projection!$C$4-Projection!$J$21)*EXP($C$5+SQRT($C$4)*J70)^0.5</f>
        <v/>
      </c>
      <c r="U70" s="17">
        <f>T70*EXP($C$5+SQRT($C$4)*K70)+(Projection!$K$20+MAX(0,Projection!$J$24-T70)/Projection!$C$4-Projection!$K$21)*EXP($C$5+SQRT($C$4)*K70)^0.5</f>
        <v/>
      </c>
      <c r="V70" s="17">
        <f>U70*EXP($C$5+SQRT($C$4)*L70)+(Projection!$L$20+MAX(0,Projection!$K$24-U70)/Projection!$C$4-Projection!$L$21)*EXP($C$5+SQRT($C$4)*L70)^0.5</f>
        <v/>
      </c>
      <c r="W70" s="13">
        <f>M70/Projection!$C$24</f>
        <v/>
      </c>
      <c r="X70" s="13">
        <f>N70/Projection!$D$24</f>
        <v/>
      </c>
      <c r="Y70" s="13">
        <f>O70/Projection!$E$24</f>
        <v/>
      </c>
      <c r="Z70" s="13">
        <f>P70/Projection!$F$24</f>
        <v/>
      </c>
      <c r="AA70" s="13">
        <f>Q70/Projection!$G$24</f>
        <v/>
      </c>
      <c r="AB70" s="13">
        <f>R70/Projection!$H$24</f>
        <v/>
      </c>
      <c r="AC70" s="13">
        <f>S70/Projection!$I$24</f>
        <v/>
      </c>
      <c r="AD70" s="13">
        <f>T70/Projection!$J$24</f>
        <v/>
      </c>
      <c r="AE70" s="13">
        <f>U70/Projection!$K$24</f>
        <v/>
      </c>
      <c r="AF70" s="13">
        <f>V70/Projection!$L$24</f>
        <v/>
      </c>
      <c r="AG70" s="13">
        <f>MIN(W70:AF70)</f>
        <v/>
      </c>
    </row>
    <row r="71">
      <c r="B71" s="2" t="n">
        <v>58</v>
      </c>
      <c r="C71" s="20" t="n">
        <v>-0.366412</v>
      </c>
      <c r="D71" s="20" t="n">
        <v>0.243692</v>
      </c>
      <c r="E71" s="20" t="n">
        <v>-0.387395</v>
      </c>
      <c r="F71" s="20" t="n">
        <v>1.312786</v>
      </c>
      <c r="G71" s="20" t="n">
        <v>-1.148825</v>
      </c>
      <c r="H71" s="20" t="n">
        <v>0.267335</v>
      </c>
      <c r="I71" s="20" t="n">
        <v>1.727285</v>
      </c>
      <c r="J71" s="20" t="n">
        <v>1.309278</v>
      </c>
      <c r="K71" s="20" t="n">
        <v>0.576681</v>
      </c>
      <c r="L71" s="20" t="n">
        <v>-0.052336</v>
      </c>
      <c r="M71" s="17">
        <f>Projection!$C$13*EXP($C$5+SQRT($C$4)*C71)+(Projection!$C$20+MAX(0,Projection!$C$14-Projection!$C$13)/Projection!$C$4-Projection!$C$21)*EXP($C$5+SQRT($C$4)*C71)^0.5</f>
        <v/>
      </c>
      <c r="N71" s="17">
        <f>M71*EXP($C$5+SQRT($C$4)*D71)+(Projection!$D$20+MAX(0,Projection!$C$24-M71)/Projection!$C$4-Projection!$D$21)*EXP($C$5+SQRT($C$4)*D71)^0.5</f>
        <v/>
      </c>
      <c r="O71" s="17">
        <f>N71*EXP($C$5+SQRT($C$4)*E71)+(Projection!$E$20+MAX(0,Projection!$D$24-N71)/Projection!$C$4-Projection!$E$21)*EXP($C$5+SQRT($C$4)*E71)^0.5</f>
        <v/>
      </c>
      <c r="P71" s="17">
        <f>O71*EXP($C$5+SQRT($C$4)*F71)+(Projection!$F$20+MAX(0,Projection!$E$24-O71)/Projection!$C$4-Projection!$F$21)*EXP($C$5+SQRT($C$4)*F71)^0.5</f>
        <v/>
      </c>
      <c r="Q71" s="17">
        <f>P71*EXP($C$5+SQRT($C$4)*G71)+(Projection!$G$20+MAX(0,Projection!$F$24-P71)/Projection!$C$4-Projection!$G$21)*EXP($C$5+SQRT($C$4)*G71)^0.5</f>
        <v/>
      </c>
      <c r="R71" s="17">
        <f>Q71*EXP($C$5+SQRT($C$4)*H71)+(Projection!$H$20+MAX(0,Projection!$G$24-Q71)/Projection!$C$4-Projection!$H$21)*EXP($C$5+SQRT($C$4)*H71)^0.5</f>
        <v/>
      </c>
      <c r="S71" s="17">
        <f>R71*EXP($C$5+SQRT($C$4)*I71)+(Projection!$I$20+MAX(0,Projection!$H$24-R71)/Projection!$C$4-Projection!$I$21)*EXP($C$5+SQRT($C$4)*I71)^0.5</f>
        <v/>
      </c>
      <c r="T71" s="17">
        <f>S71*EXP($C$5+SQRT($C$4)*J71)+(Projection!$J$20+MAX(0,Projection!$I$24-S71)/Projection!$C$4-Projection!$J$21)*EXP($C$5+SQRT($C$4)*J71)^0.5</f>
        <v/>
      </c>
      <c r="U71" s="17">
        <f>T71*EXP($C$5+SQRT($C$4)*K71)+(Projection!$K$20+MAX(0,Projection!$J$24-T71)/Projection!$C$4-Projection!$K$21)*EXP($C$5+SQRT($C$4)*K71)^0.5</f>
        <v/>
      </c>
      <c r="V71" s="17">
        <f>U71*EXP($C$5+SQRT($C$4)*L71)+(Projection!$L$20+MAX(0,Projection!$K$24-U71)/Projection!$C$4-Projection!$L$21)*EXP($C$5+SQRT($C$4)*L71)^0.5</f>
        <v/>
      </c>
      <c r="W71" s="13">
        <f>M71/Projection!$C$24</f>
        <v/>
      </c>
      <c r="X71" s="13">
        <f>N71/Projection!$D$24</f>
        <v/>
      </c>
      <c r="Y71" s="13">
        <f>O71/Projection!$E$24</f>
        <v/>
      </c>
      <c r="Z71" s="13">
        <f>P71/Projection!$F$24</f>
        <v/>
      </c>
      <c r="AA71" s="13">
        <f>Q71/Projection!$G$24</f>
        <v/>
      </c>
      <c r="AB71" s="13">
        <f>R71/Projection!$H$24</f>
        <v/>
      </c>
      <c r="AC71" s="13">
        <f>S71/Projection!$I$24</f>
        <v/>
      </c>
      <c r="AD71" s="13">
        <f>T71/Projection!$J$24</f>
        <v/>
      </c>
      <c r="AE71" s="13">
        <f>U71/Projection!$K$24</f>
        <v/>
      </c>
      <c r="AF71" s="13">
        <f>V71/Projection!$L$24</f>
        <v/>
      </c>
      <c r="AG71" s="13">
        <f>MIN(W71:AF71)</f>
        <v/>
      </c>
    </row>
    <row r="72">
      <c r="B72" s="2" t="n">
        <v>59</v>
      </c>
      <c r="C72" s="20" t="n">
        <v>0.446625</v>
      </c>
      <c r="D72" s="20" t="n">
        <v>-0.998624</v>
      </c>
      <c r="E72" s="20" t="n">
        <v>-1.172223</v>
      </c>
      <c r="F72" s="20" t="n">
        <v>1.393535</v>
      </c>
      <c r="G72" s="20" t="n">
        <v>0.937252</v>
      </c>
      <c r="H72" s="20" t="n">
        <v>0.038437</v>
      </c>
      <c r="I72" s="20" t="n">
        <v>0.387363</v>
      </c>
      <c r="J72" s="20" t="n">
        <v>-0.883312</v>
      </c>
      <c r="K72" s="20" t="n">
        <v>0.494648</v>
      </c>
      <c r="L72" s="20" t="n">
        <v>0.969857</v>
      </c>
      <c r="M72" s="17">
        <f>Projection!$C$13*EXP($C$5+SQRT($C$4)*C72)+(Projection!$C$20+MAX(0,Projection!$C$14-Projection!$C$13)/Projection!$C$4-Projection!$C$21)*EXP($C$5+SQRT($C$4)*C72)^0.5</f>
        <v/>
      </c>
      <c r="N72" s="17">
        <f>M72*EXP($C$5+SQRT($C$4)*D72)+(Projection!$D$20+MAX(0,Projection!$C$24-M72)/Projection!$C$4-Projection!$D$21)*EXP($C$5+SQRT($C$4)*D72)^0.5</f>
        <v/>
      </c>
      <c r="O72" s="17">
        <f>N72*EXP($C$5+SQRT($C$4)*E72)+(Projection!$E$20+MAX(0,Projection!$D$24-N72)/Projection!$C$4-Projection!$E$21)*EXP($C$5+SQRT($C$4)*E72)^0.5</f>
        <v/>
      </c>
      <c r="P72" s="17">
        <f>O72*EXP($C$5+SQRT($C$4)*F72)+(Projection!$F$20+MAX(0,Projection!$E$24-O72)/Projection!$C$4-Projection!$F$21)*EXP($C$5+SQRT($C$4)*F72)^0.5</f>
        <v/>
      </c>
      <c r="Q72" s="17">
        <f>P72*EXP($C$5+SQRT($C$4)*G72)+(Projection!$G$20+MAX(0,Projection!$F$24-P72)/Projection!$C$4-Projection!$G$21)*EXP($C$5+SQRT($C$4)*G72)^0.5</f>
        <v/>
      </c>
      <c r="R72" s="17">
        <f>Q72*EXP($C$5+SQRT($C$4)*H72)+(Projection!$H$20+MAX(0,Projection!$G$24-Q72)/Projection!$C$4-Projection!$H$21)*EXP($C$5+SQRT($C$4)*H72)^0.5</f>
        <v/>
      </c>
      <c r="S72" s="17">
        <f>R72*EXP($C$5+SQRT($C$4)*I72)+(Projection!$I$20+MAX(0,Projection!$H$24-R72)/Projection!$C$4-Projection!$I$21)*EXP($C$5+SQRT($C$4)*I72)^0.5</f>
        <v/>
      </c>
      <c r="T72" s="17">
        <f>S72*EXP($C$5+SQRT($C$4)*J72)+(Projection!$J$20+MAX(0,Projection!$I$24-S72)/Projection!$C$4-Projection!$J$21)*EXP($C$5+SQRT($C$4)*J72)^0.5</f>
        <v/>
      </c>
      <c r="U72" s="17">
        <f>T72*EXP($C$5+SQRT($C$4)*K72)+(Projection!$K$20+MAX(0,Projection!$J$24-T72)/Projection!$C$4-Projection!$K$21)*EXP($C$5+SQRT($C$4)*K72)^0.5</f>
        <v/>
      </c>
      <c r="V72" s="17">
        <f>U72*EXP($C$5+SQRT($C$4)*L72)+(Projection!$L$20+MAX(0,Projection!$K$24-U72)/Projection!$C$4-Projection!$L$21)*EXP($C$5+SQRT($C$4)*L72)^0.5</f>
        <v/>
      </c>
      <c r="W72" s="13">
        <f>M72/Projection!$C$24</f>
        <v/>
      </c>
      <c r="X72" s="13">
        <f>N72/Projection!$D$24</f>
        <v/>
      </c>
      <c r="Y72" s="13">
        <f>O72/Projection!$E$24</f>
        <v/>
      </c>
      <c r="Z72" s="13">
        <f>P72/Projection!$F$24</f>
        <v/>
      </c>
      <c r="AA72" s="13">
        <f>Q72/Projection!$G$24</f>
        <v/>
      </c>
      <c r="AB72" s="13">
        <f>R72/Projection!$H$24</f>
        <v/>
      </c>
      <c r="AC72" s="13">
        <f>S72/Projection!$I$24</f>
        <v/>
      </c>
      <c r="AD72" s="13">
        <f>T72/Projection!$J$24</f>
        <v/>
      </c>
      <c r="AE72" s="13">
        <f>U72/Projection!$K$24</f>
        <v/>
      </c>
      <c r="AF72" s="13">
        <f>V72/Projection!$L$24</f>
        <v/>
      </c>
      <c r="AG72" s="13">
        <f>MIN(W72:AF72)</f>
        <v/>
      </c>
    </row>
    <row r="73">
      <c r="B73" s="2" t="n">
        <v>60</v>
      </c>
      <c r="C73" s="20" t="n">
        <v>-0.323917</v>
      </c>
      <c r="D73" s="20" t="n">
        <v>-1.036304</v>
      </c>
      <c r="E73" s="20" t="n">
        <v>-1.092041</v>
      </c>
      <c r="F73" s="20" t="n">
        <v>-0.222978</v>
      </c>
      <c r="G73" s="20" t="n">
        <v>-0.938536</v>
      </c>
      <c r="H73" s="20" t="n">
        <v>-1.260692</v>
      </c>
      <c r="I73" s="20" t="n">
        <v>0.155079</v>
      </c>
      <c r="J73" s="20" t="n">
        <v>0.315383</v>
      </c>
      <c r="K73" s="20" t="n">
        <v>-0.05957</v>
      </c>
      <c r="L73" s="20" t="n">
        <v>-0.587707</v>
      </c>
      <c r="M73" s="17">
        <f>Projection!$C$13*EXP($C$5+SQRT($C$4)*C73)+(Projection!$C$20+MAX(0,Projection!$C$14-Projection!$C$13)/Projection!$C$4-Projection!$C$21)*EXP($C$5+SQRT($C$4)*C73)^0.5</f>
        <v/>
      </c>
      <c r="N73" s="17">
        <f>M73*EXP($C$5+SQRT($C$4)*D73)+(Projection!$D$20+MAX(0,Projection!$C$24-M73)/Projection!$C$4-Projection!$D$21)*EXP($C$5+SQRT($C$4)*D73)^0.5</f>
        <v/>
      </c>
      <c r="O73" s="17">
        <f>N73*EXP($C$5+SQRT($C$4)*E73)+(Projection!$E$20+MAX(0,Projection!$D$24-N73)/Projection!$C$4-Projection!$E$21)*EXP($C$5+SQRT($C$4)*E73)^0.5</f>
        <v/>
      </c>
      <c r="P73" s="17">
        <f>O73*EXP($C$5+SQRT($C$4)*F73)+(Projection!$F$20+MAX(0,Projection!$E$24-O73)/Projection!$C$4-Projection!$F$21)*EXP($C$5+SQRT($C$4)*F73)^0.5</f>
        <v/>
      </c>
      <c r="Q73" s="17">
        <f>P73*EXP($C$5+SQRT($C$4)*G73)+(Projection!$G$20+MAX(0,Projection!$F$24-P73)/Projection!$C$4-Projection!$G$21)*EXP($C$5+SQRT($C$4)*G73)^0.5</f>
        <v/>
      </c>
      <c r="R73" s="17">
        <f>Q73*EXP($C$5+SQRT($C$4)*H73)+(Projection!$H$20+MAX(0,Projection!$G$24-Q73)/Projection!$C$4-Projection!$H$21)*EXP($C$5+SQRT($C$4)*H73)^0.5</f>
        <v/>
      </c>
      <c r="S73" s="17">
        <f>R73*EXP($C$5+SQRT($C$4)*I73)+(Projection!$I$20+MAX(0,Projection!$H$24-R73)/Projection!$C$4-Projection!$I$21)*EXP($C$5+SQRT($C$4)*I73)^0.5</f>
        <v/>
      </c>
      <c r="T73" s="17">
        <f>S73*EXP($C$5+SQRT($C$4)*J73)+(Projection!$J$20+MAX(0,Projection!$I$24-S73)/Projection!$C$4-Projection!$J$21)*EXP($C$5+SQRT($C$4)*J73)^0.5</f>
        <v/>
      </c>
      <c r="U73" s="17">
        <f>T73*EXP($C$5+SQRT($C$4)*K73)+(Projection!$K$20+MAX(0,Projection!$J$24-T73)/Projection!$C$4-Projection!$K$21)*EXP($C$5+SQRT($C$4)*K73)^0.5</f>
        <v/>
      </c>
      <c r="V73" s="17">
        <f>U73*EXP($C$5+SQRT($C$4)*L73)+(Projection!$L$20+MAX(0,Projection!$K$24-U73)/Projection!$C$4-Projection!$L$21)*EXP($C$5+SQRT($C$4)*L73)^0.5</f>
        <v/>
      </c>
      <c r="W73" s="13">
        <f>M73/Projection!$C$24</f>
        <v/>
      </c>
      <c r="X73" s="13">
        <f>N73/Projection!$D$24</f>
        <v/>
      </c>
      <c r="Y73" s="13">
        <f>O73/Projection!$E$24</f>
        <v/>
      </c>
      <c r="Z73" s="13">
        <f>P73/Projection!$F$24</f>
        <v/>
      </c>
      <c r="AA73" s="13">
        <f>Q73/Projection!$G$24</f>
        <v/>
      </c>
      <c r="AB73" s="13">
        <f>R73/Projection!$H$24</f>
        <v/>
      </c>
      <c r="AC73" s="13">
        <f>S73/Projection!$I$24</f>
        <v/>
      </c>
      <c r="AD73" s="13">
        <f>T73/Projection!$J$24</f>
        <v/>
      </c>
      <c r="AE73" s="13">
        <f>U73/Projection!$K$24</f>
        <v/>
      </c>
      <c r="AF73" s="13">
        <f>V73/Projection!$L$24</f>
        <v/>
      </c>
      <c r="AG73" s="13">
        <f>MIN(W73:AF73)</f>
        <v/>
      </c>
    </row>
    <row r="74">
      <c r="B74" s="2" t="n">
        <v>61</v>
      </c>
      <c r="C74" s="20" t="n">
        <v>1.388536</v>
      </c>
      <c r="D74" s="20" t="n">
        <v>-0.156235</v>
      </c>
      <c r="E74" s="20" t="n">
        <v>1.734133</v>
      </c>
      <c r="F74" s="20" t="n">
        <v>2.022479</v>
      </c>
      <c r="G74" s="20" t="n">
        <v>-1.226995</v>
      </c>
      <c r="H74" s="20" t="n">
        <v>0.120555</v>
      </c>
      <c r="I74" s="20" t="n">
        <v>1.404589</v>
      </c>
      <c r="J74" s="20" t="n">
        <v>-1.261944</v>
      </c>
      <c r="K74" s="20" t="n">
        <v>-0.40761</v>
      </c>
      <c r="L74" s="20" t="n">
        <v>0.020137</v>
      </c>
      <c r="M74" s="17">
        <f>Projection!$C$13*EXP($C$5+SQRT($C$4)*C74)+(Projection!$C$20+MAX(0,Projection!$C$14-Projection!$C$13)/Projection!$C$4-Projection!$C$21)*EXP($C$5+SQRT($C$4)*C74)^0.5</f>
        <v/>
      </c>
      <c r="N74" s="17">
        <f>M74*EXP($C$5+SQRT($C$4)*D74)+(Projection!$D$20+MAX(0,Projection!$C$24-M74)/Projection!$C$4-Projection!$D$21)*EXP($C$5+SQRT($C$4)*D74)^0.5</f>
        <v/>
      </c>
      <c r="O74" s="17">
        <f>N74*EXP($C$5+SQRT($C$4)*E74)+(Projection!$E$20+MAX(0,Projection!$D$24-N74)/Projection!$C$4-Projection!$E$21)*EXP($C$5+SQRT($C$4)*E74)^0.5</f>
        <v/>
      </c>
      <c r="P74" s="17">
        <f>O74*EXP($C$5+SQRT($C$4)*F74)+(Projection!$F$20+MAX(0,Projection!$E$24-O74)/Projection!$C$4-Projection!$F$21)*EXP($C$5+SQRT($C$4)*F74)^0.5</f>
        <v/>
      </c>
      <c r="Q74" s="17">
        <f>P74*EXP($C$5+SQRT($C$4)*G74)+(Projection!$G$20+MAX(0,Projection!$F$24-P74)/Projection!$C$4-Projection!$G$21)*EXP($C$5+SQRT($C$4)*G74)^0.5</f>
        <v/>
      </c>
      <c r="R74" s="17">
        <f>Q74*EXP($C$5+SQRT($C$4)*H74)+(Projection!$H$20+MAX(0,Projection!$G$24-Q74)/Projection!$C$4-Projection!$H$21)*EXP($C$5+SQRT($C$4)*H74)^0.5</f>
        <v/>
      </c>
      <c r="S74" s="17">
        <f>R74*EXP($C$5+SQRT($C$4)*I74)+(Projection!$I$20+MAX(0,Projection!$H$24-R74)/Projection!$C$4-Projection!$I$21)*EXP($C$5+SQRT($C$4)*I74)^0.5</f>
        <v/>
      </c>
      <c r="T74" s="17">
        <f>S74*EXP($C$5+SQRT($C$4)*J74)+(Projection!$J$20+MAX(0,Projection!$I$24-S74)/Projection!$C$4-Projection!$J$21)*EXP($C$5+SQRT($C$4)*J74)^0.5</f>
        <v/>
      </c>
      <c r="U74" s="17">
        <f>T74*EXP($C$5+SQRT($C$4)*K74)+(Projection!$K$20+MAX(0,Projection!$J$24-T74)/Projection!$C$4-Projection!$K$21)*EXP($C$5+SQRT($C$4)*K74)^0.5</f>
        <v/>
      </c>
      <c r="V74" s="17">
        <f>U74*EXP($C$5+SQRT($C$4)*L74)+(Projection!$L$20+MAX(0,Projection!$K$24-U74)/Projection!$C$4-Projection!$L$21)*EXP($C$5+SQRT($C$4)*L74)^0.5</f>
        <v/>
      </c>
      <c r="W74" s="13">
        <f>M74/Projection!$C$24</f>
        <v/>
      </c>
      <c r="X74" s="13">
        <f>N74/Projection!$D$24</f>
        <v/>
      </c>
      <c r="Y74" s="13">
        <f>O74/Projection!$E$24</f>
        <v/>
      </c>
      <c r="Z74" s="13">
        <f>P74/Projection!$F$24</f>
        <v/>
      </c>
      <c r="AA74" s="13">
        <f>Q74/Projection!$G$24</f>
        <v/>
      </c>
      <c r="AB74" s="13">
        <f>R74/Projection!$H$24</f>
        <v/>
      </c>
      <c r="AC74" s="13">
        <f>S74/Projection!$I$24</f>
        <v/>
      </c>
      <c r="AD74" s="13">
        <f>T74/Projection!$J$24</f>
        <v/>
      </c>
      <c r="AE74" s="13">
        <f>U74/Projection!$K$24</f>
        <v/>
      </c>
      <c r="AF74" s="13">
        <f>V74/Projection!$L$24</f>
        <v/>
      </c>
      <c r="AG74" s="13">
        <f>MIN(W74:AF74)</f>
        <v/>
      </c>
    </row>
    <row r="75">
      <c r="B75" s="2" t="n">
        <v>62</v>
      </c>
      <c r="C75" s="20" t="n">
        <v>0.753699</v>
      </c>
      <c r="D75" s="20" t="n">
        <v>1.241227</v>
      </c>
      <c r="E75" s="20" t="n">
        <v>1.113509</v>
      </c>
      <c r="F75" s="20" t="n">
        <v>0.6803129999999999</v>
      </c>
      <c r="G75" s="20" t="n">
        <v>1.530228</v>
      </c>
      <c r="H75" s="20" t="n">
        <v>-1.255255</v>
      </c>
      <c r="I75" s="20" t="n">
        <v>0.336064</v>
      </c>
      <c r="J75" s="20" t="n">
        <v>-0.3011</v>
      </c>
      <c r="K75" s="20" t="n">
        <v>-0.439456</v>
      </c>
      <c r="L75" s="20" t="n">
        <v>-0.979959</v>
      </c>
      <c r="M75" s="17">
        <f>Projection!$C$13*EXP($C$5+SQRT($C$4)*C75)+(Projection!$C$20+MAX(0,Projection!$C$14-Projection!$C$13)/Projection!$C$4-Projection!$C$21)*EXP($C$5+SQRT($C$4)*C75)^0.5</f>
        <v/>
      </c>
      <c r="N75" s="17">
        <f>M75*EXP($C$5+SQRT($C$4)*D75)+(Projection!$D$20+MAX(0,Projection!$C$24-M75)/Projection!$C$4-Projection!$D$21)*EXP($C$5+SQRT($C$4)*D75)^0.5</f>
        <v/>
      </c>
      <c r="O75" s="17">
        <f>N75*EXP($C$5+SQRT($C$4)*E75)+(Projection!$E$20+MAX(0,Projection!$D$24-N75)/Projection!$C$4-Projection!$E$21)*EXP($C$5+SQRT($C$4)*E75)^0.5</f>
        <v/>
      </c>
      <c r="P75" s="17">
        <f>O75*EXP($C$5+SQRT($C$4)*F75)+(Projection!$F$20+MAX(0,Projection!$E$24-O75)/Projection!$C$4-Projection!$F$21)*EXP($C$5+SQRT($C$4)*F75)^0.5</f>
        <v/>
      </c>
      <c r="Q75" s="17">
        <f>P75*EXP($C$5+SQRT($C$4)*G75)+(Projection!$G$20+MAX(0,Projection!$F$24-P75)/Projection!$C$4-Projection!$G$21)*EXP($C$5+SQRT($C$4)*G75)^0.5</f>
        <v/>
      </c>
      <c r="R75" s="17">
        <f>Q75*EXP($C$5+SQRT($C$4)*H75)+(Projection!$H$20+MAX(0,Projection!$G$24-Q75)/Projection!$C$4-Projection!$H$21)*EXP($C$5+SQRT($C$4)*H75)^0.5</f>
        <v/>
      </c>
      <c r="S75" s="17">
        <f>R75*EXP($C$5+SQRT($C$4)*I75)+(Projection!$I$20+MAX(0,Projection!$H$24-R75)/Projection!$C$4-Projection!$I$21)*EXP($C$5+SQRT($C$4)*I75)^0.5</f>
        <v/>
      </c>
      <c r="T75" s="17">
        <f>S75*EXP($C$5+SQRT($C$4)*J75)+(Projection!$J$20+MAX(0,Projection!$I$24-S75)/Projection!$C$4-Projection!$J$21)*EXP($C$5+SQRT($C$4)*J75)^0.5</f>
        <v/>
      </c>
      <c r="U75" s="17">
        <f>T75*EXP($C$5+SQRT($C$4)*K75)+(Projection!$K$20+MAX(0,Projection!$J$24-T75)/Projection!$C$4-Projection!$K$21)*EXP($C$5+SQRT($C$4)*K75)^0.5</f>
        <v/>
      </c>
      <c r="V75" s="17">
        <f>U75*EXP($C$5+SQRT($C$4)*L75)+(Projection!$L$20+MAX(0,Projection!$K$24-U75)/Projection!$C$4-Projection!$L$21)*EXP($C$5+SQRT($C$4)*L75)^0.5</f>
        <v/>
      </c>
      <c r="W75" s="13">
        <f>M75/Projection!$C$24</f>
        <v/>
      </c>
      <c r="X75" s="13">
        <f>N75/Projection!$D$24</f>
        <v/>
      </c>
      <c r="Y75" s="13">
        <f>O75/Projection!$E$24</f>
        <v/>
      </c>
      <c r="Z75" s="13">
        <f>P75/Projection!$F$24</f>
        <v/>
      </c>
      <c r="AA75" s="13">
        <f>Q75/Projection!$G$24</f>
        <v/>
      </c>
      <c r="AB75" s="13">
        <f>R75/Projection!$H$24</f>
        <v/>
      </c>
      <c r="AC75" s="13">
        <f>S75/Projection!$I$24</f>
        <v/>
      </c>
      <c r="AD75" s="13">
        <f>T75/Projection!$J$24</f>
        <v/>
      </c>
      <c r="AE75" s="13">
        <f>U75/Projection!$K$24</f>
        <v/>
      </c>
      <c r="AF75" s="13">
        <f>V75/Projection!$L$24</f>
        <v/>
      </c>
      <c r="AG75" s="13">
        <f>MIN(W75:AF75)</f>
        <v/>
      </c>
    </row>
    <row r="76">
      <c r="B76" s="2" t="n">
        <v>63</v>
      </c>
      <c r="C76" s="20" t="n">
        <v>-0.588526</v>
      </c>
      <c r="D76" s="20" t="n">
        <v>-0.903384</v>
      </c>
      <c r="E76" s="20" t="n">
        <v>1.348725</v>
      </c>
      <c r="F76" s="20" t="n">
        <v>0.860941</v>
      </c>
      <c r="G76" s="20" t="n">
        <v>-0.647046</v>
      </c>
      <c r="H76" s="20" t="n">
        <v>-1.615759</v>
      </c>
      <c r="I76" s="20" t="n">
        <v>-0.010779</v>
      </c>
      <c r="J76" s="20" t="n">
        <v>0.128216</v>
      </c>
      <c r="K76" s="20" t="n">
        <v>0.721352</v>
      </c>
      <c r="L76" s="20" t="n">
        <v>0.103014</v>
      </c>
      <c r="M76" s="17">
        <f>Projection!$C$13*EXP($C$5+SQRT($C$4)*C76)+(Projection!$C$20+MAX(0,Projection!$C$14-Projection!$C$13)/Projection!$C$4-Projection!$C$21)*EXP($C$5+SQRT($C$4)*C76)^0.5</f>
        <v/>
      </c>
      <c r="N76" s="17">
        <f>M76*EXP($C$5+SQRT($C$4)*D76)+(Projection!$D$20+MAX(0,Projection!$C$24-M76)/Projection!$C$4-Projection!$D$21)*EXP($C$5+SQRT($C$4)*D76)^0.5</f>
        <v/>
      </c>
      <c r="O76" s="17">
        <f>N76*EXP($C$5+SQRT($C$4)*E76)+(Projection!$E$20+MAX(0,Projection!$D$24-N76)/Projection!$C$4-Projection!$E$21)*EXP($C$5+SQRT($C$4)*E76)^0.5</f>
        <v/>
      </c>
      <c r="P76" s="17">
        <f>O76*EXP($C$5+SQRT($C$4)*F76)+(Projection!$F$20+MAX(0,Projection!$E$24-O76)/Projection!$C$4-Projection!$F$21)*EXP($C$5+SQRT($C$4)*F76)^0.5</f>
        <v/>
      </c>
      <c r="Q76" s="17">
        <f>P76*EXP($C$5+SQRT($C$4)*G76)+(Projection!$G$20+MAX(0,Projection!$F$24-P76)/Projection!$C$4-Projection!$G$21)*EXP($C$5+SQRT($C$4)*G76)^0.5</f>
        <v/>
      </c>
      <c r="R76" s="17">
        <f>Q76*EXP($C$5+SQRT($C$4)*H76)+(Projection!$H$20+MAX(0,Projection!$G$24-Q76)/Projection!$C$4-Projection!$H$21)*EXP($C$5+SQRT($C$4)*H76)^0.5</f>
        <v/>
      </c>
      <c r="S76" s="17">
        <f>R76*EXP($C$5+SQRT($C$4)*I76)+(Projection!$I$20+MAX(0,Projection!$H$24-R76)/Projection!$C$4-Projection!$I$21)*EXP($C$5+SQRT($C$4)*I76)^0.5</f>
        <v/>
      </c>
      <c r="T76" s="17">
        <f>S76*EXP($C$5+SQRT($C$4)*J76)+(Projection!$J$20+MAX(0,Projection!$I$24-S76)/Projection!$C$4-Projection!$J$21)*EXP($C$5+SQRT($C$4)*J76)^0.5</f>
        <v/>
      </c>
      <c r="U76" s="17">
        <f>T76*EXP($C$5+SQRT($C$4)*K76)+(Projection!$K$20+MAX(0,Projection!$J$24-T76)/Projection!$C$4-Projection!$K$21)*EXP($C$5+SQRT($C$4)*K76)^0.5</f>
        <v/>
      </c>
      <c r="V76" s="17">
        <f>U76*EXP($C$5+SQRT($C$4)*L76)+(Projection!$L$20+MAX(0,Projection!$K$24-U76)/Projection!$C$4-Projection!$L$21)*EXP($C$5+SQRT($C$4)*L76)^0.5</f>
        <v/>
      </c>
      <c r="W76" s="13">
        <f>M76/Projection!$C$24</f>
        <v/>
      </c>
      <c r="X76" s="13">
        <f>N76/Projection!$D$24</f>
        <v/>
      </c>
      <c r="Y76" s="13">
        <f>O76/Projection!$E$24</f>
        <v/>
      </c>
      <c r="Z76" s="13">
        <f>P76/Projection!$F$24</f>
        <v/>
      </c>
      <c r="AA76" s="13">
        <f>Q76/Projection!$G$24</f>
        <v/>
      </c>
      <c r="AB76" s="13">
        <f>R76/Projection!$H$24</f>
        <v/>
      </c>
      <c r="AC76" s="13">
        <f>S76/Projection!$I$24</f>
        <v/>
      </c>
      <c r="AD76" s="13">
        <f>T76/Projection!$J$24</f>
        <v/>
      </c>
      <c r="AE76" s="13">
        <f>U76/Projection!$K$24</f>
        <v/>
      </c>
      <c r="AF76" s="13">
        <f>V76/Projection!$L$24</f>
        <v/>
      </c>
      <c r="AG76" s="13">
        <f>MIN(W76:AF76)</f>
        <v/>
      </c>
    </row>
    <row r="77">
      <c r="B77" s="2" t="n">
        <v>64</v>
      </c>
      <c r="C77" s="20" t="n">
        <v>1.876279</v>
      </c>
      <c r="D77" s="20" t="n">
        <v>0.36256</v>
      </c>
      <c r="E77" s="20" t="n">
        <v>-0.538799</v>
      </c>
      <c r="F77" s="20" t="n">
        <v>0.516226</v>
      </c>
      <c r="G77" s="20" t="n">
        <v>-0.098647</v>
      </c>
      <c r="H77" s="20" t="n">
        <v>2.246201</v>
      </c>
      <c r="I77" s="20" t="n">
        <v>-3.234083</v>
      </c>
      <c r="J77" s="20" t="n">
        <v>-0.378405</v>
      </c>
      <c r="K77" s="20" t="n">
        <v>-0.071239</v>
      </c>
      <c r="L77" s="20" t="n">
        <v>0.859644</v>
      </c>
      <c r="M77" s="17">
        <f>Projection!$C$13*EXP($C$5+SQRT($C$4)*C77)+(Projection!$C$20+MAX(0,Projection!$C$14-Projection!$C$13)/Projection!$C$4-Projection!$C$21)*EXP($C$5+SQRT($C$4)*C77)^0.5</f>
        <v/>
      </c>
      <c r="N77" s="17">
        <f>M77*EXP($C$5+SQRT($C$4)*D77)+(Projection!$D$20+MAX(0,Projection!$C$24-M77)/Projection!$C$4-Projection!$D$21)*EXP($C$5+SQRT($C$4)*D77)^0.5</f>
        <v/>
      </c>
      <c r="O77" s="17">
        <f>N77*EXP($C$5+SQRT($C$4)*E77)+(Projection!$E$20+MAX(0,Projection!$D$24-N77)/Projection!$C$4-Projection!$E$21)*EXP($C$5+SQRT($C$4)*E77)^0.5</f>
        <v/>
      </c>
      <c r="P77" s="17">
        <f>O77*EXP($C$5+SQRT($C$4)*F77)+(Projection!$F$20+MAX(0,Projection!$E$24-O77)/Projection!$C$4-Projection!$F$21)*EXP($C$5+SQRT($C$4)*F77)^0.5</f>
        <v/>
      </c>
      <c r="Q77" s="17">
        <f>P77*EXP($C$5+SQRT($C$4)*G77)+(Projection!$G$20+MAX(0,Projection!$F$24-P77)/Projection!$C$4-Projection!$G$21)*EXP($C$5+SQRT($C$4)*G77)^0.5</f>
        <v/>
      </c>
      <c r="R77" s="17">
        <f>Q77*EXP($C$5+SQRT($C$4)*H77)+(Projection!$H$20+MAX(0,Projection!$G$24-Q77)/Projection!$C$4-Projection!$H$21)*EXP($C$5+SQRT($C$4)*H77)^0.5</f>
        <v/>
      </c>
      <c r="S77" s="17">
        <f>R77*EXP($C$5+SQRT($C$4)*I77)+(Projection!$I$20+MAX(0,Projection!$H$24-R77)/Projection!$C$4-Projection!$I$21)*EXP($C$5+SQRT($C$4)*I77)^0.5</f>
        <v/>
      </c>
      <c r="T77" s="17">
        <f>S77*EXP($C$5+SQRT($C$4)*J77)+(Projection!$J$20+MAX(0,Projection!$I$24-S77)/Projection!$C$4-Projection!$J$21)*EXP($C$5+SQRT($C$4)*J77)^0.5</f>
        <v/>
      </c>
      <c r="U77" s="17">
        <f>T77*EXP($C$5+SQRT($C$4)*K77)+(Projection!$K$20+MAX(0,Projection!$J$24-T77)/Projection!$C$4-Projection!$K$21)*EXP($C$5+SQRT($C$4)*K77)^0.5</f>
        <v/>
      </c>
      <c r="V77" s="17">
        <f>U77*EXP($C$5+SQRT($C$4)*L77)+(Projection!$L$20+MAX(0,Projection!$K$24-U77)/Projection!$C$4-Projection!$L$21)*EXP($C$5+SQRT($C$4)*L77)^0.5</f>
        <v/>
      </c>
      <c r="W77" s="13">
        <f>M77/Projection!$C$24</f>
        <v/>
      </c>
      <c r="X77" s="13">
        <f>N77/Projection!$D$24</f>
        <v/>
      </c>
      <c r="Y77" s="13">
        <f>O77/Projection!$E$24</f>
        <v/>
      </c>
      <c r="Z77" s="13">
        <f>P77/Projection!$F$24</f>
        <v/>
      </c>
      <c r="AA77" s="13">
        <f>Q77/Projection!$G$24</f>
        <v/>
      </c>
      <c r="AB77" s="13">
        <f>R77/Projection!$H$24</f>
        <v/>
      </c>
      <c r="AC77" s="13">
        <f>S77/Projection!$I$24</f>
        <v/>
      </c>
      <c r="AD77" s="13">
        <f>T77/Projection!$J$24</f>
        <v/>
      </c>
      <c r="AE77" s="13">
        <f>U77/Projection!$K$24</f>
        <v/>
      </c>
      <c r="AF77" s="13">
        <f>V77/Projection!$L$24</f>
        <v/>
      </c>
      <c r="AG77" s="13">
        <f>MIN(W77:AF77)</f>
        <v/>
      </c>
    </row>
    <row r="78">
      <c r="B78" s="2" t="n">
        <v>65</v>
      </c>
      <c r="C78" s="20" t="n">
        <v>0.207649</v>
      </c>
      <c r="D78" s="20" t="n">
        <v>-1.571999</v>
      </c>
      <c r="E78" s="20" t="n">
        <v>1.337932</v>
      </c>
      <c r="F78" s="20" t="n">
        <v>-0.7458900000000001</v>
      </c>
      <c r="G78" s="20" t="n">
        <v>-1.199493</v>
      </c>
      <c r="H78" s="20" t="n">
        <v>-0.588011</v>
      </c>
      <c r="I78" s="20" t="n">
        <v>-0.0646</v>
      </c>
      <c r="J78" s="20" t="n">
        <v>-1.354639</v>
      </c>
      <c r="K78" s="20" t="n">
        <v>0.577911</v>
      </c>
      <c r="L78" s="20" t="n">
        <v>-0.433137</v>
      </c>
      <c r="M78" s="17">
        <f>Projection!$C$13*EXP($C$5+SQRT($C$4)*C78)+(Projection!$C$20+MAX(0,Projection!$C$14-Projection!$C$13)/Projection!$C$4-Projection!$C$21)*EXP($C$5+SQRT($C$4)*C78)^0.5</f>
        <v/>
      </c>
      <c r="N78" s="17">
        <f>M78*EXP($C$5+SQRT($C$4)*D78)+(Projection!$D$20+MAX(0,Projection!$C$24-M78)/Projection!$C$4-Projection!$D$21)*EXP($C$5+SQRT($C$4)*D78)^0.5</f>
        <v/>
      </c>
      <c r="O78" s="17">
        <f>N78*EXP($C$5+SQRT($C$4)*E78)+(Projection!$E$20+MAX(0,Projection!$D$24-N78)/Projection!$C$4-Projection!$E$21)*EXP($C$5+SQRT($C$4)*E78)^0.5</f>
        <v/>
      </c>
      <c r="P78" s="17">
        <f>O78*EXP($C$5+SQRT($C$4)*F78)+(Projection!$F$20+MAX(0,Projection!$E$24-O78)/Projection!$C$4-Projection!$F$21)*EXP($C$5+SQRT($C$4)*F78)^0.5</f>
        <v/>
      </c>
      <c r="Q78" s="17">
        <f>P78*EXP($C$5+SQRT($C$4)*G78)+(Projection!$G$20+MAX(0,Projection!$F$24-P78)/Projection!$C$4-Projection!$G$21)*EXP($C$5+SQRT($C$4)*G78)^0.5</f>
        <v/>
      </c>
      <c r="R78" s="17">
        <f>Q78*EXP($C$5+SQRT($C$4)*H78)+(Projection!$H$20+MAX(0,Projection!$G$24-Q78)/Projection!$C$4-Projection!$H$21)*EXP($C$5+SQRT($C$4)*H78)^0.5</f>
        <v/>
      </c>
      <c r="S78" s="17">
        <f>R78*EXP($C$5+SQRT($C$4)*I78)+(Projection!$I$20+MAX(0,Projection!$H$24-R78)/Projection!$C$4-Projection!$I$21)*EXP($C$5+SQRT($C$4)*I78)^0.5</f>
        <v/>
      </c>
      <c r="T78" s="17">
        <f>S78*EXP($C$5+SQRT($C$4)*J78)+(Projection!$J$20+MAX(0,Projection!$I$24-S78)/Projection!$C$4-Projection!$J$21)*EXP($C$5+SQRT($C$4)*J78)^0.5</f>
        <v/>
      </c>
      <c r="U78" s="17">
        <f>T78*EXP($C$5+SQRT($C$4)*K78)+(Projection!$K$20+MAX(0,Projection!$J$24-T78)/Projection!$C$4-Projection!$K$21)*EXP($C$5+SQRT($C$4)*K78)^0.5</f>
        <v/>
      </c>
      <c r="V78" s="17">
        <f>U78*EXP($C$5+SQRT($C$4)*L78)+(Projection!$L$20+MAX(0,Projection!$K$24-U78)/Projection!$C$4-Projection!$L$21)*EXP($C$5+SQRT($C$4)*L78)^0.5</f>
        <v/>
      </c>
      <c r="W78" s="13">
        <f>M78/Projection!$C$24</f>
        <v/>
      </c>
      <c r="X78" s="13">
        <f>N78/Projection!$D$24</f>
        <v/>
      </c>
      <c r="Y78" s="13">
        <f>O78/Projection!$E$24</f>
        <v/>
      </c>
      <c r="Z78" s="13">
        <f>P78/Projection!$F$24</f>
        <v/>
      </c>
      <c r="AA78" s="13">
        <f>Q78/Projection!$G$24</f>
        <v/>
      </c>
      <c r="AB78" s="13">
        <f>R78/Projection!$H$24</f>
        <v/>
      </c>
      <c r="AC78" s="13">
        <f>S78/Projection!$I$24</f>
        <v/>
      </c>
      <c r="AD78" s="13">
        <f>T78/Projection!$J$24</f>
        <v/>
      </c>
      <c r="AE78" s="13">
        <f>U78/Projection!$K$24</f>
        <v/>
      </c>
      <c r="AF78" s="13">
        <f>V78/Projection!$L$24</f>
        <v/>
      </c>
      <c r="AG78" s="13">
        <f>MIN(W78:AF78)</f>
        <v/>
      </c>
    </row>
    <row r="79">
      <c r="B79" s="2" t="n">
        <v>66</v>
      </c>
      <c r="C79" s="20" t="n">
        <v>0.039269</v>
      </c>
      <c r="D79" s="20" t="n">
        <v>0.088668</v>
      </c>
      <c r="E79" s="20" t="n">
        <v>0.634641</v>
      </c>
      <c r="F79" s="20" t="n">
        <v>-1.733902</v>
      </c>
      <c r="G79" s="20" t="n">
        <v>0.930839</v>
      </c>
      <c r="H79" s="20" t="n">
        <v>1.20708</v>
      </c>
      <c r="I79" s="20" t="n">
        <v>-2.329349</v>
      </c>
      <c r="J79" s="20" t="n">
        <v>-1.917754</v>
      </c>
      <c r="K79" s="20" t="n">
        <v>1.016134</v>
      </c>
      <c r="L79" s="20" t="n">
        <v>-0.154094</v>
      </c>
      <c r="M79" s="17">
        <f>Projection!$C$13*EXP($C$5+SQRT($C$4)*C79)+(Projection!$C$20+MAX(0,Projection!$C$14-Projection!$C$13)/Projection!$C$4-Projection!$C$21)*EXP($C$5+SQRT($C$4)*C79)^0.5</f>
        <v/>
      </c>
      <c r="N79" s="17">
        <f>M79*EXP($C$5+SQRT($C$4)*D79)+(Projection!$D$20+MAX(0,Projection!$C$24-M79)/Projection!$C$4-Projection!$D$21)*EXP($C$5+SQRT($C$4)*D79)^0.5</f>
        <v/>
      </c>
      <c r="O79" s="17">
        <f>N79*EXP($C$5+SQRT($C$4)*E79)+(Projection!$E$20+MAX(0,Projection!$D$24-N79)/Projection!$C$4-Projection!$E$21)*EXP($C$5+SQRT($C$4)*E79)^0.5</f>
        <v/>
      </c>
      <c r="P79" s="17">
        <f>O79*EXP($C$5+SQRT($C$4)*F79)+(Projection!$F$20+MAX(0,Projection!$E$24-O79)/Projection!$C$4-Projection!$F$21)*EXP($C$5+SQRT($C$4)*F79)^0.5</f>
        <v/>
      </c>
      <c r="Q79" s="17">
        <f>P79*EXP($C$5+SQRT($C$4)*G79)+(Projection!$G$20+MAX(0,Projection!$F$24-P79)/Projection!$C$4-Projection!$G$21)*EXP($C$5+SQRT($C$4)*G79)^0.5</f>
        <v/>
      </c>
      <c r="R79" s="17">
        <f>Q79*EXP($C$5+SQRT($C$4)*H79)+(Projection!$H$20+MAX(0,Projection!$G$24-Q79)/Projection!$C$4-Projection!$H$21)*EXP($C$5+SQRT($C$4)*H79)^0.5</f>
        <v/>
      </c>
      <c r="S79" s="17">
        <f>R79*EXP($C$5+SQRT($C$4)*I79)+(Projection!$I$20+MAX(0,Projection!$H$24-R79)/Projection!$C$4-Projection!$I$21)*EXP($C$5+SQRT($C$4)*I79)^0.5</f>
        <v/>
      </c>
      <c r="T79" s="17">
        <f>S79*EXP($C$5+SQRT($C$4)*J79)+(Projection!$J$20+MAX(0,Projection!$I$24-S79)/Projection!$C$4-Projection!$J$21)*EXP($C$5+SQRT($C$4)*J79)^0.5</f>
        <v/>
      </c>
      <c r="U79" s="17">
        <f>T79*EXP($C$5+SQRT($C$4)*K79)+(Projection!$K$20+MAX(0,Projection!$J$24-T79)/Projection!$C$4-Projection!$K$21)*EXP($C$5+SQRT($C$4)*K79)^0.5</f>
        <v/>
      </c>
      <c r="V79" s="17">
        <f>U79*EXP($C$5+SQRT($C$4)*L79)+(Projection!$L$20+MAX(0,Projection!$K$24-U79)/Projection!$C$4-Projection!$L$21)*EXP($C$5+SQRT($C$4)*L79)^0.5</f>
        <v/>
      </c>
      <c r="W79" s="13">
        <f>M79/Projection!$C$24</f>
        <v/>
      </c>
      <c r="X79" s="13">
        <f>N79/Projection!$D$24</f>
        <v/>
      </c>
      <c r="Y79" s="13">
        <f>O79/Projection!$E$24</f>
        <v/>
      </c>
      <c r="Z79" s="13">
        <f>P79/Projection!$F$24</f>
        <v/>
      </c>
      <c r="AA79" s="13">
        <f>Q79/Projection!$G$24</f>
        <v/>
      </c>
      <c r="AB79" s="13">
        <f>R79/Projection!$H$24</f>
        <v/>
      </c>
      <c r="AC79" s="13">
        <f>S79/Projection!$I$24</f>
        <v/>
      </c>
      <c r="AD79" s="13">
        <f>T79/Projection!$J$24</f>
        <v/>
      </c>
      <c r="AE79" s="13">
        <f>U79/Projection!$K$24</f>
        <v/>
      </c>
      <c r="AF79" s="13">
        <f>V79/Projection!$L$24</f>
        <v/>
      </c>
      <c r="AG79" s="13">
        <f>MIN(W79:AF79)</f>
        <v/>
      </c>
    </row>
    <row r="80">
      <c r="B80" s="2" t="n">
        <v>67</v>
      </c>
      <c r="C80" s="20" t="n">
        <v>-0.01358</v>
      </c>
      <c r="D80" s="20" t="n">
        <v>0.228087</v>
      </c>
      <c r="E80" s="20" t="n">
        <v>-0.656145</v>
      </c>
      <c r="F80" s="20" t="n">
        <v>2.13611</v>
      </c>
      <c r="G80" s="20" t="n">
        <v>0.08805300000000001</v>
      </c>
      <c r="H80" s="20" t="n">
        <v>1.815585</v>
      </c>
      <c r="I80" s="20" t="n">
        <v>0.28374</v>
      </c>
      <c r="J80" s="20" t="n">
        <v>-0.277968</v>
      </c>
      <c r="K80" s="20" t="n">
        <v>0.659184</v>
      </c>
      <c r="L80" s="20" t="n">
        <v>0.779684</v>
      </c>
      <c r="M80" s="17">
        <f>Projection!$C$13*EXP($C$5+SQRT($C$4)*C80)+(Projection!$C$20+MAX(0,Projection!$C$14-Projection!$C$13)/Projection!$C$4-Projection!$C$21)*EXP($C$5+SQRT($C$4)*C80)^0.5</f>
        <v/>
      </c>
      <c r="N80" s="17">
        <f>M80*EXP($C$5+SQRT($C$4)*D80)+(Projection!$D$20+MAX(0,Projection!$C$24-M80)/Projection!$C$4-Projection!$D$21)*EXP($C$5+SQRT($C$4)*D80)^0.5</f>
        <v/>
      </c>
      <c r="O80" s="17">
        <f>N80*EXP($C$5+SQRT($C$4)*E80)+(Projection!$E$20+MAX(0,Projection!$D$24-N80)/Projection!$C$4-Projection!$E$21)*EXP($C$5+SQRT($C$4)*E80)^0.5</f>
        <v/>
      </c>
      <c r="P80" s="17">
        <f>O80*EXP($C$5+SQRT($C$4)*F80)+(Projection!$F$20+MAX(0,Projection!$E$24-O80)/Projection!$C$4-Projection!$F$21)*EXP($C$5+SQRT($C$4)*F80)^0.5</f>
        <v/>
      </c>
      <c r="Q80" s="17">
        <f>P80*EXP($C$5+SQRT($C$4)*G80)+(Projection!$G$20+MAX(0,Projection!$F$24-P80)/Projection!$C$4-Projection!$G$21)*EXP($C$5+SQRT($C$4)*G80)^0.5</f>
        <v/>
      </c>
      <c r="R80" s="17">
        <f>Q80*EXP($C$5+SQRT($C$4)*H80)+(Projection!$H$20+MAX(0,Projection!$G$24-Q80)/Projection!$C$4-Projection!$H$21)*EXP($C$5+SQRT($C$4)*H80)^0.5</f>
        <v/>
      </c>
      <c r="S80" s="17">
        <f>R80*EXP($C$5+SQRT($C$4)*I80)+(Projection!$I$20+MAX(0,Projection!$H$24-R80)/Projection!$C$4-Projection!$I$21)*EXP($C$5+SQRT($C$4)*I80)^0.5</f>
        <v/>
      </c>
      <c r="T80" s="17">
        <f>S80*EXP($C$5+SQRT($C$4)*J80)+(Projection!$J$20+MAX(0,Projection!$I$24-S80)/Projection!$C$4-Projection!$J$21)*EXP($C$5+SQRT($C$4)*J80)^0.5</f>
        <v/>
      </c>
      <c r="U80" s="17">
        <f>T80*EXP($C$5+SQRT($C$4)*K80)+(Projection!$K$20+MAX(0,Projection!$J$24-T80)/Projection!$C$4-Projection!$K$21)*EXP($C$5+SQRT($C$4)*K80)^0.5</f>
        <v/>
      </c>
      <c r="V80" s="17">
        <f>U80*EXP($C$5+SQRT($C$4)*L80)+(Projection!$L$20+MAX(0,Projection!$K$24-U80)/Projection!$C$4-Projection!$L$21)*EXP($C$5+SQRT($C$4)*L80)^0.5</f>
        <v/>
      </c>
      <c r="W80" s="13">
        <f>M80/Projection!$C$24</f>
        <v/>
      </c>
      <c r="X80" s="13">
        <f>N80/Projection!$D$24</f>
        <v/>
      </c>
      <c r="Y80" s="13">
        <f>O80/Projection!$E$24</f>
        <v/>
      </c>
      <c r="Z80" s="13">
        <f>P80/Projection!$F$24</f>
        <v/>
      </c>
      <c r="AA80" s="13">
        <f>Q80/Projection!$G$24</f>
        <v/>
      </c>
      <c r="AB80" s="13">
        <f>R80/Projection!$H$24</f>
        <v/>
      </c>
      <c r="AC80" s="13">
        <f>S80/Projection!$I$24</f>
        <v/>
      </c>
      <c r="AD80" s="13">
        <f>T80/Projection!$J$24</f>
        <v/>
      </c>
      <c r="AE80" s="13">
        <f>U80/Projection!$K$24</f>
        <v/>
      </c>
      <c r="AF80" s="13">
        <f>V80/Projection!$L$24</f>
        <v/>
      </c>
      <c r="AG80" s="13">
        <f>MIN(W80:AF80)</f>
        <v/>
      </c>
    </row>
    <row r="81">
      <c r="B81" s="2" t="n">
        <v>68</v>
      </c>
      <c r="C81" s="20" t="n">
        <v>0.439806</v>
      </c>
      <c r="D81" s="20" t="n">
        <v>-1.463994</v>
      </c>
      <c r="E81" s="20" t="n">
        <v>0.438141</v>
      </c>
      <c r="F81" s="20" t="n">
        <v>-1.311122</v>
      </c>
      <c r="G81" s="20" t="n">
        <v>-0.834073</v>
      </c>
      <c r="H81" s="20" t="n">
        <v>0.934676</v>
      </c>
      <c r="I81" s="20" t="n">
        <v>-0.504656</v>
      </c>
      <c r="J81" s="20" t="n">
        <v>-0.790749</v>
      </c>
      <c r="K81" s="20" t="n">
        <v>-0.371151</v>
      </c>
      <c r="L81" s="20" t="n">
        <v>0.289537</v>
      </c>
      <c r="M81" s="17">
        <f>Projection!$C$13*EXP($C$5+SQRT($C$4)*C81)+(Projection!$C$20+MAX(0,Projection!$C$14-Projection!$C$13)/Projection!$C$4-Projection!$C$21)*EXP($C$5+SQRT($C$4)*C81)^0.5</f>
        <v/>
      </c>
      <c r="N81" s="17">
        <f>M81*EXP($C$5+SQRT($C$4)*D81)+(Projection!$D$20+MAX(0,Projection!$C$24-M81)/Projection!$C$4-Projection!$D$21)*EXP($C$5+SQRT($C$4)*D81)^0.5</f>
        <v/>
      </c>
      <c r="O81" s="17">
        <f>N81*EXP($C$5+SQRT($C$4)*E81)+(Projection!$E$20+MAX(0,Projection!$D$24-N81)/Projection!$C$4-Projection!$E$21)*EXP($C$5+SQRT($C$4)*E81)^0.5</f>
        <v/>
      </c>
      <c r="P81" s="17">
        <f>O81*EXP($C$5+SQRT($C$4)*F81)+(Projection!$F$20+MAX(0,Projection!$E$24-O81)/Projection!$C$4-Projection!$F$21)*EXP($C$5+SQRT($C$4)*F81)^0.5</f>
        <v/>
      </c>
      <c r="Q81" s="17">
        <f>P81*EXP($C$5+SQRT($C$4)*G81)+(Projection!$G$20+MAX(0,Projection!$F$24-P81)/Projection!$C$4-Projection!$G$21)*EXP($C$5+SQRT($C$4)*G81)^0.5</f>
        <v/>
      </c>
      <c r="R81" s="17">
        <f>Q81*EXP($C$5+SQRT($C$4)*H81)+(Projection!$H$20+MAX(0,Projection!$G$24-Q81)/Projection!$C$4-Projection!$H$21)*EXP($C$5+SQRT($C$4)*H81)^0.5</f>
        <v/>
      </c>
      <c r="S81" s="17">
        <f>R81*EXP($C$5+SQRT($C$4)*I81)+(Projection!$I$20+MAX(0,Projection!$H$24-R81)/Projection!$C$4-Projection!$I$21)*EXP($C$5+SQRT($C$4)*I81)^0.5</f>
        <v/>
      </c>
      <c r="T81" s="17">
        <f>S81*EXP($C$5+SQRT($C$4)*J81)+(Projection!$J$20+MAX(0,Projection!$I$24-S81)/Projection!$C$4-Projection!$J$21)*EXP($C$5+SQRT($C$4)*J81)^0.5</f>
        <v/>
      </c>
      <c r="U81" s="17">
        <f>T81*EXP($C$5+SQRT($C$4)*K81)+(Projection!$K$20+MAX(0,Projection!$J$24-T81)/Projection!$C$4-Projection!$K$21)*EXP($C$5+SQRT($C$4)*K81)^0.5</f>
        <v/>
      </c>
      <c r="V81" s="17">
        <f>U81*EXP($C$5+SQRT($C$4)*L81)+(Projection!$L$20+MAX(0,Projection!$K$24-U81)/Projection!$C$4-Projection!$L$21)*EXP($C$5+SQRT($C$4)*L81)^0.5</f>
        <v/>
      </c>
      <c r="W81" s="13">
        <f>M81/Projection!$C$24</f>
        <v/>
      </c>
      <c r="X81" s="13">
        <f>N81/Projection!$D$24</f>
        <v/>
      </c>
      <c r="Y81" s="13">
        <f>O81/Projection!$E$24</f>
        <v/>
      </c>
      <c r="Z81" s="13">
        <f>P81/Projection!$F$24</f>
        <v/>
      </c>
      <c r="AA81" s="13">
        <f>Q81/Projection!$G$24</f>
        <v/>
      </c>
      <c r="AB81" s="13">
        <f>R81/Projection!$H$24</f>
        <v/>
      </c>
      <c r="AC81" s="13">
        <f>S81/Projection!$I$24</f>
        <v/>
      </c>
      <c r="AD81" s="13">
        <f>T81/Projection!$J$24</f>
        <v/>
      </c>
      <c r="AE81" s="13">
        <f>U81/Projection!$K$24</f>
        <v/>
      </c>
      <c r="AF81" s="13">
        <f>V81/Projection!$L$24</f>
        <v/>
      </c>
      <c r="AG81" s="13">
        <f>MIN(W81:AF81)</f>
        <v/>
      </c>
    </row>
    <row r="82">
      <c r="B82" s="2" t="n">
        <v>69</v>
      </c>
      <c r="C82" s="20" t="n">
        <v>0.855854</v>
      </c>
      <c r="D82" s="20" t="n">
        <v>1.123469</v>
      </c>
      <c r="E82" s="20" t="n">
        <v>-1.009249</v>
      </c>
      <c r="F82" s="20" t="n">
        <v>0.385463</v>
      </c>
      <c r="G82" s="20" t="n">
        <v>1.365516</v>
      </c>
      <c r="H82" s="20" t="n">
        <v>-0.335215</v>
      </c>
      <c r="I82" s="20" t="n">
        <v>0.325519</v>
      </c>
      <c r="J82" s="20" t="n">
        <v>-1.042543</v>
      </c>
      <c r="K82" s="20" t="n">
        <v>-0.222364</v>
      </c>
      <c r="L82" s="20" t="n">
        <v>-0.048119</v>
      </c>
      <c r="M82" s="17">
        <f>Projection!$C$13*EXP($C$5+SQRT($C$4)*C82)+(Projection!$C$20+MAX(0,Projection!$C$14-Projection!$C$13)/Projection!$C$4-Projection!$C$21)*EXP($C$5+SQRT($C$4)*C82)^0.5</f>
        <v/>
      </c>
      <c r="N82" s="17">
        <f>M82*EXP($C$5+SQRT($C$4)*D82)+(Projection!$D$20+MAX(0,Projection!$C$24-M82)/Projection!$C$4-Projection!$D$21)*EXP($C$5+SQRT($C$4)*D82)^0.5</f>
        <v/>
      </c>
      <c r="O82" s="17">
        <f>N82*EXP($C$5+SQRT($C$4)*E82)+(Projection!$E$20+MAX(0,Projection!$D$24-N82)/Projection!$C$4-Projection!$E$21)*EXP($C$5+SQRT($C$4)*E82)^0.5</f>
        <v/>
      </c>
      <c r="P82" s="17">
        <f>O82*EXP($C$5+SQRT($C$4)*F82)+(Projection!$F$20+MAX(0,Projection!$E$24-O82)/Projection!$C$4-Projection!$F$21)*EXP($C$5+SQRT($C$4)*F82)^0.5</f>
        <v/>
      </c>
      <c r="Q82" s="17">
        <f>P82*EXP($C$5+SQRT($C$4)*G82)+(Projection!$G$20+MAX(0,Projection!$F$24-P82)/Projection!$C$4-Projection!$G$21)*EXP($C$5+SQRT($C$4)*G82)^0.5</f>
        <v/>
      </c>
      <c r="R82" s="17">
        <f>Q82*EXP($C$5+SQRT($C$4)*H82)+(Projection!$H$20+MAX(0,Projection!$G$24-Q82)/Projection!$C$4-Projection!$H$21)*EXP($C$5+SQRT($C$4)*H82)^0.5</f>
        <v/>
      </c>
      <c r="S82" s="17">
        <f>R82*EXP($C$5+SQRT($C$4)*I82)+(Projection!$I$20+MAX(0,Projection!$H$24-R82)/Projection!$C$4-Projection!$I$21)*EXP($C$5+SQRT($C$4)*I82)^0.5</f>
        <v/>
      </c>
      <c r="T82" s="17">
        <f>S82*EXP($C$5+SQRT($C$4)*J82)+(Projection!$J$20+MAX(0,Projection!$I$24-S82)/Projection!$C$4-Projection!$J$21)*EXP($C$5+SQRT($C$4)*J82)^0.5</f>
        <v/>
      </c>
      <c r="U82" s="17">
        <f>T82*EXP($C$5+SQRT($C$4)*K82)+(Projection!$K$20+MAX(0,Projection!$J$24-T82)/Projection!$C$4-Projection!$K$21)*EXP($C$5+SQRT($C$4)*K82)^0.5</f>
        <v/>
      </c>
      <c r="V82" s="17">
        <f>U82*EXP($C$5+SQRT($C$4)*L82)+(Projection!$L$20+MAX(0,Projection!$K$24-U82)/Projection!$C$4-Projection!$L$21)*EXP($C$5+SQRT($C$4)*L82)^0.5</f>
        <v/>
      </c>
      <c r="W82" s="13">
        <f>M82/Projection!$C$24</f>
        <v/>
      </c>
      <c r="X82" s="13">
        <f>N82/Projection!$D$24</f>
        <v/>
      </c>
      <c r="Y82" s="13">
        <f>O82/Projection!$E$24</f>
        <v/>
      </c>
      <c r="Z82" s="13">
        <f>P82/Projection!$F$24</f>
        <v/>
      </c>
      <c r="AA82" s="13">
        <f>Q82/Projection!$G$24</f>
        <v/>
      </c>
      <c r="AB82" s="13">
        <f>R82/Projection!$H$24</f>
        <v/>
      </c>
      <c r="AC82" s="13">
        <f>S82/Projection!$I$24</f>
        <v/>
      </c>
      <c r="AD82" s="13">
        <f>T82/Projection!$J$24</f>
        <v/>
      </c>
      <c r="AE82" s="13">
        <f>U82/Projection!$K$24</f>
        <v/>
      </c>
      <c r="AF82" s="13">
        <f>V82/Projection!$L$24</f>
        <v/>
      </c>
      <c r="AG82" s="13">
        <f>MIN(W82:AF82)</f>
        <v/>
      </c>
    </row>
    <row r="83">
      <c r="B83" s="2" t="n">
        <v>70</v>
      </c>
      <c r="C83" s="20" t="n">
        <v>0.548208</v>
      </c>
      <c r="D83" s="20" t="n">
        <v>-0.362632</v>
      </c>
      <c r="E83" s="20" t="n">
        <v>0.661473</v>
      </c>
      <c r="F83" s="20" t="n">
        <v>0.054485</v>
      </c>
      <c r="G83" s="20" t="n">
        <v>-0.640779</v>
      </c>
      <c r="H83" s="20" t="n">
        <v>0.907597</v>
      </c>
      <c r="I83" s="20" t="n">
        <v>-0.92513</v>
      </c>
      <c r="J83" s="20" t="n">
        <v>1.697247</v>
      </c>
      <c r="K83" s="20" t="n">
        <v>0.255371</v>
      </c>
      <c r="L83" s="20" t="n">
        <v>-1.090926</v>
      </c>
      <c r="M83" s="17">
        <f>Projection!$C$13*EXP($C$5+SQRT($C$4)*C83)+(Projection!$C$20+MAX(0,Projection!$C$14-Projection!$C$13)/Projection!$C$4-Projection!$C$21)*EXP($C$5+SQRT($C$4)*C83)^0.5</f>
        <v/>
      </c>
      <c r="N83" s="17">
        <f>M83*EXP($C$5+SQRT($C$4)*D83)+(Projection!$D$20+MAX(0,Projection!$C$24-M83)/Projection!$C$4-Projection!$D$21)*EXP($C$5+SQRT($C$4)*D83)^0.5</f>
        <v/>
      </c>
      <c r="O83" s="17">
        <f>N83*EXP($C$5+SQRT($C$4)*E83)+(Projection!$E$20+MAX(0,Projection!$D$24-N83)/Projection!$C$4-Projection!$E$21)*EXP($C$5+SQRT($C$4)*E83)^0.5</f>
        <v/>
      </c>
      <c r="P83" s="17">
        <f>O83*EXP($C$5+SQRT($C$4)*F83)+(Projection!$F$20+MAX(0,Projection!$E$24-O83)/Projection!$C$4-Projection!$F$21)*EXP($C$5+SQRT($C$4)*F83)^0.5</f>
        <v/>
      </c>
      <c r="Q83" s="17">
        <f>P83*EXP($C$5+SQRT($C$4)*G83)+(Projection!$G$20+MAX(0,Projection!$F$24-P83)/Projection!$C$4-Projection!$G$21)*EXP($C$5+SQRT($C$4)*G83)^0.5</f>
        <v/>
      </c>
      <c r="R83" s="17">
        <f>Q83*EXP($C$5+SQRT($C$4)*H83)+(Projection!$H$20+MAX(0,Projection!$G$24-Q83)/Projection!$C$4-Projection!$H$21)*EXP($C$5+SQRT($C$4)*H83)^0.5</f>
        <v/>
      </c>
      <c r="S83" s="17">
        <f>R83*EXP($C$5+SQRT($C$4)*I83)+(Projection!$I$20+MAX(0,Projection!$H$24-R83)/Projection!$C$4-Projection!$I$21)*EXP($C$5+SQRT($C$4)*I83)^0.5</f>
        <v/>
      </c>
      <c r="T83" s="17">
        <f>S83*EXP($C$5+SQRT($C$4)*J83)+(Projection!$J$20+MAX(0,Projection!$I$24-S83)/Projection!$C$4-Projection!$J$21)*EXP($C$5+SQRT($C$4)*J83)^0.5</f>
        <v/>
      </c>
      <c r="U83" s="17">
        <f>T83*EXP($C$5+SQRT($C$4)*K83)+(Projection!$K$20+MAX(0,Projection!$J$24-T83)/Projection!$C$4-Projection!$K$21)*EXP($C$5+SQRT($C$4)*K83)^0.5</f>
        <v/>
      </c>
      <c r="V83" s="17">
        <f>U83*EXP($C$5+SQRT($C$4)*L83)+(Projection!$L$20+MAX(0,Projection!$K$24-U83)/Projection!$C$4-Projection!$L$21)*EXP($C$5+SQRT($C$4)*L83)^0.5</f>
        <v/>
      </c>
      <c r="W83" s="13">
        <f>M83/Projection!$C$24</f>
        <v/>
      </c>
      <c r="X83" s="13">
        <f>N83/Projection!$D$24</f>
        <v/>
      </c>
      <c r="Y83" s="13">
        <f>O83/Projection!$E$24</f>
        <v/>
      </c>
      <c r="Z83" s="13">
        <f>P83/Projection!$F$24</f>
        <v/>
      </c>
      <c r="AA83" s="13">
        <f>Q83/Projection!$G$24</f>
        <v/>
      </c>
      <c r="AB83" s="13">
        <f>R83/Projection!$H$24</f>
        <v/>
      </c>
      <c r="AC83" s="13">
        <f>S83/Projection!$I$24</f>
        <v/>
      </c>
      <c r="AD83" s="13">
        <f>T83/Projection!$J$24</f>
        <v/>
      </c>
      <c r="AE83" s="13">
        <f>U83/Projection!$K$24</f>
        <v/>
      </c>
      <c r="AF83" s="13">
        <f>V83/Projection!$L$24</f>
        <v/>
      </c>
      <c r="AG83" s="13">
        <f>MIN(W83:AF83)</f>
        <v/>
      </c>
    </row>
    <row r="84">
      <c r="B84" s="2" t="n">
        <v>71</v>
      </c>
      <c r="C84" s="20" t="n">
        <v>-0.534063</v>
      </c>
      <c r="D84" s="20" t="n">
        <v>-1.519303</v>
      </c>
      <c r="E84" s="20" t="n">
        <v>-1.394594</v>
      </c>
      <c r="F84" s="20" t="n">
        <v>-0.251572</v>
      </c>
      <c r="G84" s="20" t="n">
        <v>1.903295</v>
      </c>
      <c r="H84" s="20" t="n">
        <v>0.362575</v>
      </c>
      <c r="I84" s="20" t="n">
        <v>-0.756481</v>
      </c>
      <c r="J84" s="20" t="n">
        <v>-1.585327</v>
      </c>
      <c r="K84" s="20" t="n">
        <v>1.237104</v>
      </c>
      <c r="L84" s="20" t="n">
        <v>0.35131</v>
      </c>
      <c r="M84" s="17">
        <f>Projection!$C$13*EXP($C$5+SQRT($C$4)*C84)+(Projection!$C$20+MAX(0,Projection!$C$14-Projection!$C$13)/Projection!$C$4-Projection!$C$21)*EXP($C$5+SQRT($C$4)*C84)^0.5</f>
        <v/>
      </c>
      <c r="N84" s="17">
        <f>M84*EXP($C$5+SQRT($C$4)*D84)+(Projection!$D$20+MAX(0,Projection!$C$24-M84)/Projection!$C$4-Projection!$D$21)*EXP($C$5+SQRT($C$4)*D84)^0.5</f>
        <v/>
      </c>
      <c r="O84" s="17">
        <f>N84*EXP($C$5+SQRT($C$4)*E84)+(Projection!$E$20+MAX(0,Projection!$D$24-N84)/Projection!$C$4-Projection!$E$21)*EXP($C$5+SQRT($C$4)*E84)^0.5</f>
        <v/>
      </c>
      <c r="P84" s="17">
        <f>O84*EXP($C$5+SQRT($C$4)*F84)+(Projection!$F$20+MAX(0,Projection!$E$24-O84)/Projection!$C$4-Projection!$F$21)*EXP($C$5+SQRT($C$4)*F84)^0.5</f>
        <v/>
      </c>
      <c r="Q84" s="17">
        <f>P84*EXP($C$5+SQRT($C$4)*G84)+(Projection!$G$20+MAX(0,Projection!$F$24-P84)/Projection!$C$4-Projection!$G$21)*EXP($C$5+SQRT($C$4)*G84)^0.5</f>
        <v/>
      </c>
      <c r="R84" s="17">
        <f>Q84*EXP($C$5+SQRT($C$4)*H84)+(Projection!$H$20+MAX(0,Projection!$G$24-Q84)/Projection!$C$4-Projection!$H$21)*EXP($C$5+SQRT($C$4)*H84)^0.5</f>
        <v/>
      </c>
      <c r="S84" s="17">
        <f>R84*EXP($C$5+SQRT($C$4)*I84)+(Projection!$I$20+MAX(0,Projection!$H$24-R84)/Projection!$C$4-Projection!$I$21)*EXP($C$5+SQRT($C$4)*I84)^0.5</f>
        <v/>
      </c>
      <c r="T84" s="17">
        <f>S84*EXP($C$5+SQRT($C$4)*J84)+(Projection!$J$20+MAX(0,Projection!$I$24-S84)/Projection!$C$4-Projection!$J$21)*EXP($C$5+SQRT($C$4)*J84)^0.5</f>
        <v/>
      </c>
      <c r="U84" s="17">
        <f>T84*EXP($C$5+SQRT($C$4)*K84)+(Projection!$K$20+MAX(0,Projection!$J$24-T84)/Projection!$C$4-Projection!$K$21)*EXP($C$5+SQRT($C$4)*K84)^0.5</f>
        <v/>
      </c>
      <c r="V84" s="17">
        <f>U84*EXP($C$5+SQRT($C$4)*L84)+(Projection!$L$20+MAX(0,Projection!$K$24-U84)/Projection!$C$4-Projection!$L$21)*EXP($C$5+SQRT($C$4)*L84)^0.5</f>
        <v/>
      </c>
      <c r="W84" s="13">
        <f>M84/Projection!$C$24</f>
        <v/>
      </c>
      <c r="X84" s="13">
        <f>N84/Projection!$D$24</f>
        <v/>
      </c>
      <c r="Y84" s="13">
        <f>O84/Projection!$E$24</f>
        <v/>
      </c>
      <c r="Z84" s="13">
        <f>P84/Projection!$F$24</f>
        <v/>
      </c>
      <c r="AA84" s="13">
        <f>Q84/Projection!$G$24</f>
        <v/>
      </c>
      <c r="AB84" s="13">
        <f>R84/Projection!$H$24</f>
        <v/>
      </c>
      <c r="AC84" s="13">
        <f>S84/Projection!$I$24</f>
        <v/>
      </c>
      <c r="AD84" s="13">
        <f>T84/Projection!$J$24</f>
        <v/>
      </c>
      <c r="AE84" s="13">
        <f>U84/Projection!$K$24</f>
        <v/>
      </c>
      <c r="AF84" s="13">
        <f>V84/Projection!$L$24</f>
        <v/>
      </c>
      <c r="AG84" s="13">
        <f>MIN(W84:AF84)</f>
        <v/>
      </c>
    </row>
    <row r="85">
      <c r="B85" s="2" t="n">
        <v>72</v>
      </c>
      <c r="C85" s="20" t="n">
        <v>0.919722</v>
      </c>
      <c r="D85" s="20" t="n">
        <v>-0.794562</v>
      </c>
      <c r="E85" s="20" t="n">
        <v>-0.905164</v>
      </c>
      <c r="F85" s="20" t="n">
        <v>-0.924374</v>
      </c>
      <c r="G85" s="20" t="n">
        <v>-0.80681</v>
      </c>
      <c r="H85" s="20" t="n">
        <v>-0.498908</v>
      </c>
      <c r="I85" s="20" t="n">
        <v>-0.772836</v>
      </c>
      <c r="J85" s="20" t="n">
        <v>-0.157177</v>
      </c>
      <c r="K85" s="20" t="n">
        <v>0.394945</v>
      </c>
      <c r="L85" s="20" t="n">
        <v>0.251822</v>
      </c>
      <c r="M85" s="17">
        <f>Projection!$C$13*EXP($C$5+SQRT($C$4)*C85)+(Projection!$C$20+MAX(0,Projection!$C$14-Projection!$C$13)/Projection!$C$4-Projection!$C$21)*EXP($C$5+SQRT($C$4)*C85)^0.5</f>
        <v/>
      </c>
      <c r="N85" s="17">
        <f>M85*EXP($C$5+SQRT($C$4)*D85)+(Projection!$D$20+MAX(0,Projection!$C$24-M85)/Projection!$C$4-Projection!$D$21)*EXP($C$5+SQRT($C$4)*D85)^0.5</f>
        <v/>
      </c>
      <c r="O85" s="17">
        <f>N85*EXP($C$5+SQRT($C$4)*E85)+(Projection!$E$20+MAX(0,Projection!$D$24-N85)/Projection!$C$4-Projection!$E$21)*EXP($C$5+SQRT($C$4)*E85)^0.5</f>
        <v/>
      </c>
      <c r="P85" s="17">
        <f>O85*EXP($C$5+SQRT($C$4)*F85)+(Projection!$F$20+MAX(0,Projection!$E$24-O85)/Projection!$C$4-Projection!$F$21)*EXP($C$5+SQRT($C$4)*F85)^0.5</f>
        <v/>
      </c>
      <c r="Q85" s="17">
        <f>P85*EXP($C$5+SQRT($C$4)*G85)+(Projection!$G$20+MAX(0,Projection!$F$24-P85)/Projection!$C$4-Projection!$G$21)*EXP($C$5+SQRT($C$4)*G85)^0.5</f>
        <v/>
      </c>
      <c r="R85" s="17">
        <f>Q85*EXP($C$5+SQRT($C$4)*H85)+(Projection!$H$20+MAX(0,Projection!$G$24-Q85)/Projection!$C$4-Projection!$H$21)*EXP($C$5+SQRT($C$4)*H85)^0.5</f>
        <v/>
      </c>
      <c r="S85" s="17">
        <f>R85*EXP($C$5+SQRT($C$4)*I85)+(Projection!$I$20+MAX(0,Projection!$H$24-R85)/Projection!$C$4-Projection!$I$21)*EXP($C$5+SQRT($C$4)*I85)^0.5</f>
        <v/>
      </c>
      <c r="T85" s="17">
        <f>S85*EXP($C$5+SQRT($C$4)*J85)+(Projection!$J$20+MAX(0,Projection!$I$24-S85)/Projection!$C$4-Projection!$J$21)*EXP($C$5+SQRT($C$4)*J85)^0.5</f>
        <v/>
      </c>
      <c r="U85" s="17">
        <f>T85*EXP($C$5+SQRT($C$4)*K85)+(Projection!$K$20+MAX(0,Projection!$J$24-T85)/Projection!$C$4-Projection!$K$21)*EXP($C$5+SQRT($C$4)*K85)^0.5</f>
        <v/>
      </c>
      <c r="V85" s="17">
        <f>U85*EXP($C$5+SQRT($C$4)*L85)+(Projection!$L$20+MAX(0,Projection!$K$24-U85)/Projection!$C$4-Projection!$L$21)*EXP($C$5+SQRT($C$4)*L85)^0.5</f>
        <v/>
      </c>
      <c r="W85" s="13">
        <f>M85/Projection!$C$24</f>
        <v/>
      </c>
      <c r="X85" s="13">
        <f>N85/Projection!$D$24</f>
        <v/>
      </c>
      <c r="Y85" s="13">
        <f>O85/Projection!$E$24</f>
        <v/>
      </c>
      <c r="Z85" s="13">
        <f>P85/Projection!$F$24</f>
        <v/>
      </c>
      <c r="AA85" s="13">
        <f>Q85/Projection!$G$24</f>
        <v/>
      </c>
      <c r="AB85" s="13">
        <f>R85/Projection!$H$24</f>
        <v/>
      </c>
      <c r="AC85" s="13">
        <f>S85/Projection!$I$24</f>
        <v/>
      </c>
      <c r="AD85" s="13">
        <f>T85/Projection!$J$24</f>
        <v/>
      </c>
      <c r="AE85" s="13">
        <f>U85/Projection!$K$24</f>
        <v/>
      </c>
      <c r="AF85" s="13">
        <f>V85/Projection!$L$24</f>
        <v/>
      </c>
      <c r="AG85" s="13">
        <f>MIN(W85:AF85)</f>
        <v/>
      </c>
    </row>
    <row r="86">
      <c r="B86" s="2" t="n">
        <v>73</v>
      </c>
      <c r="C86" s="20" t="n">
        <v>-2.833508</v>
      </c>
      <c r="D86" s="20" t="n">
        <v>-0.341499</v>
      </c>
      <c r="E86" s="20" t="n">
        <v>-0.162779</v>
      </c>
      <c r="F86" s="20" t="n">
        <v>0.126787</v>
      </c>
      <c r="G86" s="20" t="n">
        <v>-1.409674</v>
      </c>
      <c r="H86" s="20" t="n">
        <v>1.066184</v>
      </c>
      <c r="I86" s="20" t="n">
        <v>1.276338</v>
      </c>
      <c r="J86" s="20" t="n">
        <v>0.574964</v>
      </c>
      <c r="K86" s="20" t="n">
        <v>-0.045031</v>
      </c>
      <c r="L86" s="20" t="n">
        <v>0.944295</v>
      </c>
      <c r="M86" s="17">
        <f>Projection!$C$13*EXP($C$5+SQRT($C$4)*C86)+(Projection!$C$20+MAX(0,Projection!$C$14-Projection!$C$13)/Projection!$C$4-Projection!$C$21)*EXP($C$5+SQRT($C$4)*C86)^0.5</f>
        <v/>
      </c>
      <c r="N86" s="17">
        <f>M86*EXP($C$5+SQRT($C$4)*D86)+(Projection!$D$20+MAX(0,Projection!$C$24-M86)/Projection!$C$4-Projection!$D$21)*EXP($C$5+SQRT($C$4)*D86)^0.5</f>
        <v/>
      </c>
      <c r="O86" s="17">
        <f>N86*EXP($C$5+SQRT($C$4)*E86)+(Projection!$E$20+MAX(0,Projection!$D$24-N86)/Projection!$C$4-Projection!$E$21)*EXP($C$5+SQRT($C$4)*E86)^0.5</f>
        <v/>
      </c>
      <c r="P86" s="17">
        <f>O86*EXP($C$5+SQRT($C$4)*F86)+(Projection!$F$20+MAX(0,Projection!$E$24-O86)/Projection!$C$4-Projection!$F$21)*EXP($C$5+SQRT($C$4)*F86)^0.5</f>
        <v/>
      </c>
      <c r="Q86" s="17">
        <f>P86*EXP($C$5+SQRT($C$4)*G86)+(Projection!$G$20+MAX(0,Projection!$F$24-P86)/Projection!$C$4-Projection!$G$21)*EXP($C$5+SQRT($C$4)*G86)^0.5</f>
        <v/>
      </c>
      <c r="R86" s="17">
        <f>Q86*EXP($C$5+SQRT($C$4)*H86)+(Projection!$H$20+MAX(0,Projection!$G$24-Q86)/Projection!$C$4-Projection!$H$21)*EXP($C$5+SQRT($C$4)*H86)^0.5</f>
        <v/>
      </c>
      <c r="S86" s="17">
        <f>R86*EXP($C$5+SQRT($C$4)*I86)+(Projection!$I$20+MAX(0,Projection!$H$24-R86)/Projection!$C$4-Projection!$I$21)*EXP($C$5+SQRT($C$4)*I86)^0.5</f>
        <v/>
      </c>
      <c r="T86" s="17">
        <f>S86*EXP($C$5+SQRT($C$4)*J86)+(Projection!$J$20+MAX(0,Projection!$I$24-S86)/Projection!$C$4-Projection!$J$21)*EXP($C$5+SQRT($C$4)*J86)^0.5</f>
        <v/>
      </c>
      <c r="U86" s="17">
        <f>T86*EXP($C$5+SQRT($C$4)*K86)+(Projection!$K$20+MAX(0,Projection!$J$24-T86)/Projection!$C$4-Projection!$K$21)*EXP($C$5+SQRT($C$4)*K86)^0.5</f>
        <v/>
      </c>
      <c r="V86" s="17">
        <f>U86*EXP($C$5+SQRT($C$4)*L86)+(Projection!$L$20+MAX(0,Projection!$K$24-U86)/Projection!$C$4-Projection!$L$21)*EXP($C$5+SQRT($C$4)*L86)^0.5</f>
        <v/>
      </c>
      <c r="W86" s="13">
        <f>M86/Projection!$C$24</f>
        <v/>
      </c>
      <c r="X86" s="13">
        <f>N86/Projection!$D$24</f>
        <v/>
      </c>
      <c r="Y86" s="13">
        <f>O86/Projection!$E$24</f>
        <v/>
      </c>
      <c r="Z86" s="13">
        <f>P86/Projection!$F$24</f>
        <v/>
      </c>
      <c r="AA86" s="13">
        <f>Q86/Projection!$G$24</f>
        <v/>
      </c>
      <c r="AB86" s="13">
        <f>R86/Projection!$H$24</f>
        <v/>
      </c>
      <c r="AC86" s="13">
        <f>S86/Projection!$I$24</f>
        <v/>
      </c>
      <c r="AD86" s="13">
        <f>T86/Projection!$J$24</f>
        <v/>
      </c>
      <c r="AE86" s="13">
        <f>U86/Projection!$K$24</f>
        <v/>
      </c>
      <c r="AF86" s="13">
        <f>V86/Projection!$L$24</f>
        <v/>
      </c>
      <c r="AG86" s="13">
        <f>MIN(W86:AF86)</f>
        <v/>
      </c>
    </row>
    <row r="87">
      <c r="B87" s="2" t="n">
        <v>74</v>
      </c>
      <c r="C87" s="20" t="n">
        <v>-0.041232</v>
      </c>
      <c r="D87" s="20" t="n">
        <v>-1.653962</v>
      </c>
      <c r="E87" s="20" t="n">
        <v>2.462878</v>
      </c>
      <c r="F87" s="20" t="n">
        <v>1.575449</v>
      </c>
      <c r="G87" s="20" t="n">
        <v>0.610641</v>
      </c>
      <c r="H87" s="20" t="n">
        <v>1.609484</v>
      </c>
      <c r="I87" s="20" t="n">
        <v>0.079391</v>
      </c>
      <c r="J87" s="20" t="n">
        <v>1.065775</v>
      </c>
      <c r="K87" s="20" t="n">
        <v>0.968863</v>
      </c>
      <c r="L87" s="20" t="n">
        <v>-0.327098</v>
      </c>
      <c r="M87" s="17">
        <f>Projection!$C$13*EXP($C$5+SQRT($C$4)*C87)+(Projection!$C$20+MAX(0,Projection!$C$14-Projection!$C$13)/Projection!$C$4-Projection!$C$21)*EXP($C$5+SQRT($C$4)*C87)^0.5</f>
        <v/>
      </c>
      <c r="N87" s="17">
        <f>M87*EXP($C$5+SQRT($C$4)*D87)+(Projection!$D$20+MAX(0,Projection!$C$24-M87)/Projection!$C$4-Projection!$D$21)*EXP($C$5+SQRT($C$4)*D87)^0.5</f>
        <v/>
      </c>
      <c r="O87" s="17">
        <f>N87*EXP($C$5+SQRT($C$4)*E87)+(Projection!$E$20+MAX(0,Projection!$D$24-N87)/Projection!$C$4-Projection!$E$21)*EXP($C$5+SQRT($C$4)*E87)^0.5</f>
        <v/>
      </c>
      <c r="P87" s="17">
        <f>O87*EXP($C$5+SQRT($C$4)*F87)+(Projection!$F$20+MAX(0,Projection!$E$24-O87)/Projection!$C$4-Projection!$F$21)*EXP($C$5+SQRT($C$4)*F87)^0.5</f>
        <v/>
      </c>
      <c r="Q87" s="17">
        <f>P87*EXP($C$5+SQRT($C$4)*G87)+(Projection!$G$20+MAX(0,Projection!$F$24-P87)/Projection!$C$4-Projection!$G$21)*EXP($C$5+SQRT($C$4)*G87)^0.5</f>
        <v/>
      </c>
      <c r="R87" s="17">
        <f>Q87*EXP($C$5+SQRT($C$4)*H87)+(Projection!$H$20+MAX(0,Projection!$G$24-Q87)/Projection!$C$4-Projection!$H$21)*EXP($C$5+SQRT($C$4)*H87)^0.5</f>
        <v/>
      </c>
      <c r="S87" s="17">
        <f>R87*EXP($C$5+SQRT($C$4)*I87)+(Projection!$I$20+MAX(0,Projection!$H$24-R87)/Projection!$C$4-Projection!$I$21)*EXP($C$5+SQRT($C$4)*I87)^0.5</f>
        <v/>
      </c>
      <c r="T87" s="17">
        <f>S87*EXP($C$5+SQRT($C$4)*J87)+(Projection!$J$20+MAX(0,Projection!$I$24-S87)/Projection!$C$4-Projection!$J$21)*EXP($C$5+SQRT($C$4)*J87)^0.5</f>
        <v/>
      </c>
      <c r="U87" s="17">
        <f>T87*EXP($C$5+SQRT($C$4)*K87)+(Projection!$K$20+MAX(0,Projection!$J$24-T87)/Projection!$C$4-Projection!$K$21)*EXP($C$5+SQRT($C$4)*K87)^0.5</f>
        <v/>
      </c>
      <c r="V87" s="17">
        <f>U87*EXP($C$5+SQRT($C$4)*L87)+(Projection!$L$20+MAX(0,Projection!$K$24-U87)/Projection!$C$4-Projection!$L$21)*EXP($C$5+SQRT($C$4)*L87)^0.5</f>
        <v/>
      </c>
      <c r="W87" s="13">
        <f>M87/Projection!$C$24</f>
        <v/>
      </c>
      <c r="X87" s="13">
        <f>N87/Projection!$D$24</f>
        <v/>
      </c>
      <c r="Y87" s="13">
        <f>O87/Projection!$E$24</f>
        <v/>
      </c>
      <c r="Z87" s="13">
        <f>P87/Projection!$F$24</f>
        <v/>
      </c>
      <c r="AA87" s="13">
        <f>Q87/Projection!$G$24</f>
        <v/>
      </c>
      <c r="AB87" s="13">
        <f>R87/Projection!$H$24</f>
        <v/>
      </c>
      <c r="AC87" s="13">
        <f>S87/Projection!$I$24</f>
        <v/>
      </c>
      <c r="AD87" s="13">
        <f>T87/Projection!$J$24</f>
        <v/>
      </c>
      <c r="AE87" s="13">
        <f>U87/Projection!$K$24</f>
        <v/>
      </c>
      <c r="AF87" s="13">
        <f>V87/Projection!$L$24</f>
        <v/>
      </c>
      <c r="AG87" s="13">
        <f>MIN(W87:AF87)</f>
        <v/>
      </c>
    </row>
    <row r="88">
      <c r="B88" s="2" t="n">
        <v>75</v>
      </c>
      <c r="C88" s="20" t="n">
        <v>-0.451144</v>
      </c>
      <c r="D88" s="20" t="n">
        <v>-0.677434</v>
      </c>
      <c r="E88" s="20" t="n">
        <v>-1.128231</v>
      </c>
      <c r="F88" s="20" t="n">
        <v>-0.298668</v>
      </c>
      <c r="G88" s="20" t="n">
        <v>1.946594</v>
      </c>
      <c r="H88" s="20" t="n">
        <v>2.330437</v>
      </c>
      <c r="I88" s="20" t="n">
        <v>1.265719</v>
      </c>
      <c r="J88" s="20" t="n">
        <v>0.22115</v>
      </c>
      <c r="K88" s="20" t="n">
        <v>-0.820053</v>
      </c>
      <c r="L88" s="20" t="n">
        <v>1.628479</v>
      </c>
      <c r="M88" s="17">
        <f>Projection!$C$13*EXP($C$5+SQRT($C$4)*C88)+(Projection!$C$20+MAX(0,Projection!$C$14-Projection!$C$13)/Projection!$C$4-Projection!$C$21)*EXP($C$5+SQRT($C$4)*C88)^0.5</f>
        <v/>
      </c>
      <c r="N88" s="17">
        <f>M88*EXP($C$5+SQRT($C$4)*D88)+(Projection!$D$20+MAX(0,Projection!$C$24-M88)/Projection!$C$4-Projection!$D$21)*EXP($C$5+SQRT($C$4)*D88)^0.5</f>
        <v/>
      </c>
      <c r="O88" s="17">
        <f>N88*EXP($C$5+SQRT($C$4)*E88)+(Projection!$E$20+MAX(0,Projection!$D$24-N88)/Projection!$C$4-Projection!$E$21)*EXP($C$5+SQRT($C$4)*E88)^0.5</f>
        <v/>
      </c>
      <c r="P88" s="17">
        <f>O88*EXP($C$5+SQRT($C$4)*F88)+(Projection!$F$20+MAX(0,Projection!$E$24-O88)/Projection!$C$4-Projection!$F$21)*EXP($C$5+SQRT($C$4)*F88)^0.5</f>
        <v/>
      </c>
      <c r="Q88" s="17">
        <f>P88*EXP($C$5+SQRT($C$4)*G88)+(Projection!$G$20+MAX(0,Projection!$F$24-P88)/Projection!$C$4-Projection!$G$21)*EXP($C$5+SQRT($C$4)*G88)^0.5</f>
        <v/>
      </c>
      <c r="R88" s="17">
        <f>Q88*EXP($C$5+SQRT($C$4)*H88)+(Projection!$H$20+MAX(0,Projection!$G$24-Q88)/Projection!$C$4-Projection!$H$21)*EXP($C$5+SQRT($C$4)*H88)^0.5</f>
        <v/>
      </c>
      <c r="S88" s="17">
        <f>R88*EXP($C$5+SQRT($C$4)*I88)+(Projection!$I$20+MAX(0,Projection!$H$24-R88)/Projection!$C$4-Projection!$I$21)*EXP($C$5+SQRT($C$4)*I88)^0.5</f>
        <v/>
      </c>
      <c r="T88" s="17">
        <f>S88*EXP($C$5+SQRT($C$4)*J88)+(Projection!$J$20+MAX(0,Projection!$I$24-S88)/Projection!$C$4-Projection!$J$21)*EXP($C$5+SQRT($C$4)*J88)^0.5</f>
        <v/>
      </c>
      <c r="U88" s="17">
        <f>T88*EXP($C$5+SQRT($C$4)*K88)+(Projection!$K$20+MAX(0,Projection!$J$24-T88)/Projection!$C$4-Projection!$K$21)*EXP($C$5+SQRT($C$4)*K88)^0.5</f>
        <v/>
      </c>
      <c r="V88" s="17">
        <f>U88*EXP($C$5+SQRT($C$4)*L88)+(Projection!$L$20+MAX(0,Projection!$K$24-U88)/Projection!$C$4-Projection!$L$21)*EXP($C$5+SQRT($C$4)*L88)^0.5</f>
        <v/>
      </c>
      <c r="W88" s="13">
        <f>M88/Projection!$C$24</f>
        <v/>
      </c>
      <c r="X88" s="13">
        <f>N88/Projection!$D$24</f>
        <v/>
      </c>
      <c r="Y88" s="13">
        <f>O88/Projection!$E$24</f>
        <v/>
      </c>
      <c r="Z88" s="13">
        <f>P88/Projection!$F$24</f>
        <v/>
      </c>
      <c r="AA88" s="13">
        <f>Q88/Projection!$G$24</f>
        <v/>
      </c>
      <c r="AB88" s="13">
        <f>R88/Projection!$H$24</f>
        <v/>
      </c>
      <c r="AC88" s="13">
        <f>S88/Projection!$I$24</f>
        <v/>
      </c>
      <c r="AD88" s="13">
        <f>T88/Projection!$J$24</f>
        <v/>
      </c>
      <c r="AE88" s="13">
        <f>U88/Projection!$K$24</f>
        <v/>
      </c>
      <c r="AF88" s="13">
        <f>V88/Projection!$L$24</f>
        <v/>
      </c>
      <c r="AG88" s="13">
        <f>MIN(W88:AF88)</f>
        <v/>
      </c>
    </row>
    <row r="89">
      <c r="B89" s="2" t="n">
        <v>76</v>
      </c>
      <c r="C89" s="20" t="n">
        <v>1.626957</v>
      </c>
      <c r="D89" s="20" t="n">
        <v>-0.714993</v>
      </c>
      <c r="E89" s="20" t="n">
        <v>-0.119467</v>
      </c>
      <c r="F89" s="20" t="n">
        <v>1.051808</v>
      </c>
      <c r="G89" s="20" t="n">
        <v>0.53377</v>
      </c>
      <c r="H89" s="20" t="n">
        <v>0.131346</v>
      </c>
      <c r="I89" s="20" t="n">
        <v>1.393505</v>
      </c>
      <c r="J89" s="20" t="n">
        <v>2.347251</v>
      </c>
      <c r="K89" s="20" t="n">
        <v>0.425326</v>
      </c>
      <c r="L89" s="20" t="n">
        <v>-0.908852</v>
      </c>
      <c r="M89" s="17">
        <f>Projection!$C$13*EXP($C$5+SQRT($C$4)*C89)+(Projection!$C$20+MAX(0,Projection!$C$14-Projection!$C$13)/Projection!$C$4-Projection!$C$21)*EXP($C$5+SQRT($C$4)*C89)^0.5</f>
        <v/>
      </c>
      <c r="N89" s="17">
        <f>M89*EXP($C$5+SQRT($C$4)*D89)+(Projection!$D$20+MAX(0,Projection!$C$24-M89)/Projection!$C$4-Projection!$D$21)*EXP($C$5+SQRT($C$4)*D89)^0.5</f>
        <v/>
      </c>
      <c r="O89" s="17">
        <f>N89*EXP($C$5+SQRT($C$4)*E89)+(Projection!$E$20+MAX(0,Projection!$D$24-N89)/Projection!$C$4-Projection!$E$21)*EXP($C$5+SQRT($C$4)*E89)^0.5</f>
        <v/>
      </c>
      <c r="P89" s="17">
        <f>O89*EXP($C$5+SQRT($C$4)*F89)+(Projection!$F$20+MAX(0,Projection!$E$24-O89)/Projection!$C$4-Projection!$F$21)*EXP($C$5+SQRT($C$4)*F89)^0.5</f>
        <v/>
      </c>
      <c r="Q89" s="17">
        <f>P89*EXP($C$5+SQRT($C$4)*G89)+(Projection!$G$20+MAX(0,Projection!$F$24-P89)/Projection!$C$4-Projection!$G$21)*EXP($C$5+SQRT($C$4)*G89)^0.5</f>
        <v/>
      </c>
      <c r="R89" s="17">
        <f>Q89*EXP($C$5+SQRT($C$4)*H89)+(Projection!$H$20+MAX(0,Projection!$G$24-Q89)/Projection!$C$4-Projection!$H$21)*EXP($C$5+SQRT($C$4)*H89)^0.5</f>
        <v/>
      </c>
      <c r="S89" s="17">
        <f>R89*EXP($C$5+SQRT($C$4)*I89)+(Projection!$I$20+MAX(0,Projection!$H$24-R89)/Projection!$C$4-Projection!$I$21)*EXP($C$5+SQRT($C$4)*I89)^0.5</f>
        <v/>
      </c>
      <c r="T89" s="17">
        <f>S89*EXP($C$5+SQRT($C$4)*J89)+(Projection!$J$20+MAX(0,Projection!$I$24-S89)/Projection!$C$4-Projection!$J$21)*EXP($C$5+SQRT($C$4)*J89)^0.5</f>
        <v/>
      </c>
      <c r="U89" s="17">
        <f>T89*EXP($C$5+SQRT($C$4)*K89)+(Projection!$K$20+MAX(0,Projection!$J$24-T89)/Projection!$C$4-Projection!$K$21)*EXP($C$5+SQRT($C$4)*K89)^0.5</f>
        <v/>
      </c>
      <c r="V89" s="17">
        <f>U89*EXP($C$5+SQRT($C$4)*L89)+(Projection!$L$20+MAX(0,Projection!$K$24-U89)/Projection!$C$4-Projection!$L$21)*EXP($C$5+SQRT($C$4)*L89)^0.5</f>
        <v/>
      </c>
      <c r="W89" s="13">
        <f>M89/Projection!$C$24</f>
        <v/>
      </c>
      <c r="X89" s="13">
        <f>N89/Projection!$D$24</f>
        <v/>
      </c>
      <c r="Y89" s="13">
        <f>O89/Projection!$E$24</f>
        <v/>
      </c>
      <c r="Z89" s="13">
        <f>P89/Projection!$F$24</f>
        <v/>
      </c>
      <c r="AA89" s="13">
        <f>Q89/Projection!$G$24</f>
        <v/>
      </c>
      <c r="AB89" s="13">
        <f>R89/Projection!$H$24</f>
        <v/>
      </c>
      <c r="AC89" s="13">
        <f>S89/Projection!$I$24</f>
        <v/>
      </c>
      <c r="AD89" s="13">
        <f>T89/Projection!$J$24</f>
        <v/>
      </c>
      <c r="AE89" s="13">
        <f>U89/Projection!$K$24</f>
        <v/>
      </c>
      <c r="AF89" s="13">
        <f>V89/Projection!$L$24</f>
        <v/>
      </c>
      <c r="AG89" s="13">
        <f>MIN(W89:AF89)</f>
        <v/>
      </c>
    </row>
    <row r="90">
      <c r="B90" s="2" t="n">
        <v>77</v>
      </c>
      <c r="C90" s="20" t="n">
        <v>0.494424</v>
      </c>
      <c r="D90" s="20" t="n">
        <v>2.293867</v>
      </c>
      <c r="E90" s="20" t="n">
        <v>0.432548</v>
      </c>
      <c r="F90" s="20" t="n">
        <v>-0.939218</v>
      </c>
      <c r="G90" s="20" t="n">
        <v>0.316681</v>
      </c>
      <c r="H90" s="20" t="n">
        <v>1.572786</v>
      </c>
      <c r="I90" s="20" t="n">
        <v>0.477874</v>
      </c>
      <c r="J90" s="20" t="n">
        <v>0.97546</v>
      </c>
      <c r="K90" s="20" t="n">
        <v>-0.278011</v>
      </c>
      <c r="L90" s="20" t="n">
        <v>-1.12448</v>
      </c>
      <c r="M90" s="17">
        <f>Projection!$C$13*EXP($C$5+SQRT($C$4)*C90)+(Projection!$C$20+MAX(0,Projection!$C$14-Projection!$C$13)/Projection!$C$4-Projection!$C$21)*EXP($C$5+SQRT($C$4)*C90)^0.5</f>
        <v/>
      </c>
      <c r="N90" s="17">
        <f>M90*EXP($C$5+SQRT($C$4)*D90)+(Projection!$D$20+MAX(0,Projection!$C$24-M90)/Projection!$C$4-Projection!$D$21)*EXP($C$5+SQRT($C$4)*D90)^0.5</f>
        <v/>
      </c>
      <c r="O90" s="17">
        <f>N90*EXP($C$5+SQRT($C$4)*E90)+(Projection!$E$20+MAX(0,Projection!$D$24-N90)/Projection!$C$4-Projection!$E$21)*EXP($C$5+SQRT($C$4)*E90)^0.5</f>
        <v/>
      </c>
      <c r="P90" s="17">
        <f>O90*EXP($C$5+SQRT($C$4)*F90)+(Projection!$F$20+MAX(0,Projection!$E$24-O90)/Projection!$C$4-Projection!$F$21)*EXP($C$5+SQRT($C$4)*F90)^0.5</f>
        <v/>
      </c>
      <c r="Q90" s="17">
        <f>P90*EXP($C$5+SQRT($C$4)*G90)+(Projection!$G$20+MAX(0,Projection!$F$24-P90)/Projection!$C$4-Projection!$G$21)*EXP($C$5+SQRT($C$4)*G90)^0.5</f>
        <v/>
      </c>
      <c r="R90" s="17">
        <f>Q90*EXP($C$5+SQRT($C$4)*H90)+(Projection!$H$20+MAX(0,Projection!$G$24-Q90)/Projection!$C$4-Projection!$H$21)*EXP($C$5+SQRT($C$4)*H90)^0.5</f>
        <v/>
      </c>
      <c r="S90" s="17">
        <f>R90*EXP($C$5+SQRT($C$4)*I90)+(Projection!$I$20+MAX(0,Projection!$H$24-R90)/Projection!$C$4-Projection!$I$21)*EXP($C$5+SQRT($C$4)*I90)^0.5</f>
        <v/>
      </c>
      <c r="T90" s="17">
        <f>S90*EXP($C$5+SQRT($C$4)*J90)+(Projection!$J$20+MAX(0,Projection!$I$24-S90)/Projection!$C$4-Projection!$J$21)*EXP($C$5+SQRT($C$4)*J90)^0.5</f>
        <v/>
      </c>
      <c r="U90" s="17">
        <f>T90*EXP($C$5+SQRT($C$4)*K90)+(Projection!$K$20+MAX(0,Projection!$J$24-T90)/Projection!$C$4-Projection!$K$21)*EXP($C$5+SQRT($C$4)*K90)^0.5</f>
        <v/>
      </c>
      <c r="V90" s="17">
        <f>U90*EXP($C$5+SQRT($C$4)*L90)+(Projection!$L$20+MAX(0,Projection!$K$24-U90)/Projection!$C$4-Projection!$L$21)*EXP($C$5+SQRT($C$4)*L90)^0.5</f>
        <v/>
      </c>
      <c r="W90" s="13">
        <f>M90/Projection!$C$24</f>
        <v/>
      </c>
      <c r="X90" s="13">
        <f>N90/Projection!$D$24</f>
        <v/>
      </c>
      <c r="Y90" s="13">
        <f>O90/Projection!$E$24</f>
        <v/>
      </c>
      <c r="Z90" s="13">
        <f>P90/Projection!$F$24</f>
        <v/>
      </c>
      <c r="AA90" s="13">
        <f>Q90/Projection!$G$24</f>
        <v/>
      </c>
      <c r="AB90" s="13">
        <f>R90/Projection!$H$24</f>
        <v/>
      </c>
      <c r="AC90" s="13">
        <f>S90/Projection!$I$24</f>
        <v/>
      </c>
      <c r="AD90" s="13">
        <f>T90/Projection!$J$24</f>
        <v/>
      </c>
      <c r="AE90" s="13">
        <f>U90/Projection!$K$24</f>
        <v/>
      </c>
      <c r="AF90" s="13">
        <f>V90/Projection!$L$24</f>
        <v/>
      </c>
      <c r="AG90" s="13">
        <f>MIN(W90:AF90)</f>
        <v/>
      </c>
    </row>
    <row r="91">
      <c r="B91" s="2" t="n">
        <v>78</v>
      </c>
      <c r="C91" s="20" t="n">
        <v>1.29618</v>
      </c>
      <c r="D91" s="20" t="n">
        <v>1.468098</v>
      </c>
      <c r="E91" s="20" t="n">
        <v>-0.260066</v>
      </c>
      <c r="F91" s="20" t="n">
        <v>0.603329</v>
      </c>
      <c r="G91" s="20" t="n">
        <v>1.030429</v>
      </c>
      <c r="H91" s="20" t="n">
        <v>-1.0547</v>
      </c>
      <c r="I91" s="20" t="n">
        <v>-2.60868</v>
      </c>
      <c r="J91" s="20" t="n">
        <v>1.752124</v>
      </c>
      <c r="K91" s="20" t="n">
        <v>2.459371</v>
      </c>
      <c r="L91" s="20" t="n">
        <v>0.740838</v>
      </c>
      <c r="M91" s="17">
        <f>Projection!$C$13*EXP($C$5+SQRT($C$4)*C91)+(Projection!$C$20+MAX(0,Projection!$C$14-Projection!$C$13)/Projection!$C$4-Projection!$C$21)*EXP($C$5+SQRT($C$4)*C91)^0.5</f>
        <v/>
      </c>
      <c r="N91" s="17">
        <f>M91*EXP($C$5+SQRT($C$4)*D91)+(Projection!$D$20+MAX(0,Projection!$C$24-M91)/Projection!$C$4-Projection!$D$21)*EXP($C$5+SQRT($C$4)*D91)^0.5</f>
        <v/>
      </c>
      <c r="O91" s="17">
        <f>N91*EXP($C$5+SQRT($C$4)*E91)+(Projection!$E$20+MAX(0,Projection!$D$24-N91)/Projection!$C$4-Projection!$E$21)*EXP($C$5+SQRT($C$4)*E91)^0.5</f>
        <v/>
      </c>
      <c r="P91" s="17">
        <f>O91*EXP($C$5+SQRT($C$4)*F91)+(Projection!$F$20+MAX(0,Projection!$E$24-O91)/Projection!$C$4-Projection!$F$21)*EXP($C$5+SQRT($C$4)*F91)^0.5</f>
        <v/>
      </c>
      <c r="Q91" s="17">
        <f>P91*EXP($C$5+SQRT($C$4)*G91)+(Projection!$G$20+MAX(0,Projection!$F$24-P91)/Projection!$C$4-Projection!$G$21)*EXP($C$5+SQRT($C$4)*G91)^0.5</f>
        <v/>
      </c>
      <c r="R91" s="17">
        <f>Q91*EXP($C$5+SQRT($C$4)*H91)+(Projection!$H$20+MAX(0,Projection!$G$24-Q91)/Projection!$C$4-Projection!$H$21)*EXP($C$5+SQRT($C$4)*H91)^0.5</f>
        <v/>
      </c>
      <c r="S91" s="17">
        <f>R91*EXP($C$5+SQRT($C$4)*I91)+(Projection!$I$20+MAX(0,Projection!$H$24-R91)/Projection!$C$4-Projection!$I$21)*EXP($C$5+SQRT($C$4)*I91)^0.5</f>
        <v/>
      </c>
      <c r="T91" s="17">
        <f>S91*EXP($C$5+SQRT($C$4)*J91)+(Projection!$J$20+MAX(0,Projection!$I$24-S91)/Projection!$C$4-Projection!$J$21)*EXP($C$5+SQRT($C$4)*J91)^0.5</f>
        <v/>
      </c>
      <c r="U91" s="17">
        <f>T91*EXP($C$5+SQRT($C$4)*K91)+(Projection!$K$20+MAX(0,Projection!$J$24-T91)/Projection!$C$4-Projection!$K$21)*EXP($C$5+SQRT($C$4)*K91)^0.5</f>
        <v/>
      </c>
      <c r="V91" s="17">
        <f>U91*EXP($C$5+SQRT($C$4)*L91)+(Projection!$L$20+MAX(0,Projection!$K$24-U91)/Projection!$C$4-Projection!$L$21)*EXP($C$5+SQRT($C$4)*L91)^0.5</f>
        <v/>
      </c>
      <c r="W91" s="13">
        <f>M91/Projection!$C$24</f>
        <v/>
      </c>
      <c r="X91" s="13">
        <f>N91/Projection!$D$24</f>
        <v/>
      </c>
      <c r="Y91" s="13">
        <f>O91/Projection!$E$24</f>
        <v/>
      </c>
      <c r="Z91" s="13">
        <f>P91/Projection!$F$24</f>
        <v/>
      </c>
      <c r="AA91" s="13">
        <f>Q91/Projection!$G$24</f>
        <v/>
      </c>
      <c r="AB91" s="13">
        <f>R91/Projection!$H$24</f>
        <v/>
      </c>
      <c r="AC91" s="13">
        <f>S91/Projection!$I$24</f>
        <v/>
      </c>
      <c r="AD91" s="13">
        <f>T91/Projection!$J$24</f>
        <v/>
      </c>
      <c r="AE91" s="13">
        <f>U91/Projection!$K$24</f>
        <v/>
      </c>
      <c r="AF91" s="13">
        <f>V91/Projection!$L$24</f>
        <v/>
      </c>
      <c r="AG91" s="13">
        <f>MIN(W91:AF91)</f>
        <v/>
      </c>
    </row>
    <row r="92">
      <c r="B92" s="2" t="n">
        <v>79</v>
      </c>
      <c r="C92" s="20" t="n">
        <v>0.624463</v>
      </c>
      <c r="D92" s="20" t="n">
        <v>-1.57924</v>
      </c>
      <c r="E92" s="20" t="n">
        <v>1.23451</v>
      </c>
      <c r="F92" s="20" t="n">
        <v>1.016262</v>
      </c>
      <c r="G92" s="20" t="n">
        <v>-0.30877</v>
      </c>
      <c r="H92" s="20" t="n">
        <v>0.055558</v>
      </c>
      <c r="I92" s="20" t="n">
        <v>-1.099652</v>
      </c>
      <c r="J92" s="20" t="n">
        <v>2.360067</v>
      </c>
      <c r="K92" s="20" t="n">
        <v>-0.14449</v>
      </c>
      <c r="L92" s="20" t="n">
        <v>-1.000149</v>
      </c>
      <c r="M92" s="17">
        <f>Projection!$C$13*EXP($C$5+SQRT($C$4)*C92)+(Projection!$C$20+MAX(0,Projection!$C$14-Projection!$C$13)/Projection!$C$4-Projection!$C$21)*EXP($C$5+SQRT($C$4)*C92)^0.5</f>
        <v/>
      </c>
      <c r="N92" s="17">
        <f>M92*EXP($C$5+SQRT($C$4)*D92)+(Projection!$D$20+MAX(0,Projection!$C$24-M92)/Projection!$C$4-Projection!$D$21)*EXP($C$5+SQRT($C$4)*D92)^0.5</f>
        <v/>
      </c>
      <c r="O92" s="17">
        <f>N92*EXP($C$5+SQRT($C$4)*E92)+(Projection!$E$20+MAX(0,Projection!$D$24-N92)/Projection!$C$4-Projection!$E$21)*EXP($C$5+SQRT($C$4)*E92)^0.5</f>
        <v/>
      </c>
      <c r="P92" s="17">
        <f>O92*EXP($C$5+SQRT($C$4)*F92)+(Projection!$F$20+MAX(0,Projection!$E$24-O92)/Projection!$C$4-Projection!$F$21)*EXP($C$5+SQRT($C$4)*F92)^0.5</f>
        <v/>
      </c>
      <c r="Q92" s="17">
        <f>P92*EXP($C$5+SQRT($C$4)*G92)+(Projection!$G$20+MAX(0,Projection!$F$24-P92)/Projection!$C$4-Projection!$G$21)*EXP($C$5+SQRT($C$4)*G92)^0.5</f>
        <v/>
      </c>
      <c r="R92" s="17">
        <f>Q92*EXP($C$5+SQRT($C$4)*H92)+(Projection!$H$20+MAX(0,Projection!$G$24-Q92)/Projection!$C$4-Projection!$H$21)*EXP($C$5+SQRT($C$4)*H92)^0.5</f>
        <v/>
      </c>
      <c r="S92" s="17">
        <f>R92*EXP($C$5+SQRT($C$4)*I92)+(Projection!$I$20+MAX(0,Projection!$H$24-R92)/Projection!$C$4-Projection!$I$21)*EXP($C$5+SQRT($C$4)*I92)^0.5</f>
        <v/>
      </c>
      <c r="T92" s="17">
        <f>S92*EXP($C$5+SQRT($C$4)*J92)+(Projection!$J$20+MAX(0,Projection!$I$24-S92)/Projection!$C$4-Projection!$J$21)*EXP($C$5+SQRT($C$4)*J92)^0.5</f>
        <v/>
      </c>
      <c r="U92" s="17">
        <f>T92*EXP($C$5+SQRT($C$4)*K92)+(Projection!$K$20+MAX(0,Projection!$J$24-T92)/Projection!$C$4-Projection!$K$21)*EXP($C$5+SQRT($C$4)*K92)^0.5</f>
        <v/>
      </c>
      <c r="V92" s="17">
        <f>U92*EXP($C$5+SQRT($C$4)*L92)+(Projection!$L$20+MAX(0,Projection!$K$24-U92)/Projection!$C$4-Projection!$L$21)*EXP($C$5+SQRT($C$4)*L92)^0.5</f>
        <v/>
      </c>
      <c r="W92" s="13">
        <f>M92/Projection!$C$24</f>
        <v/>
      </c>
      <c r="X92" s="13">
        <f>N92/Projection!$D$24</f>
        <v/>
      </c>
      <c r="Y92" s="13">
        <f>O92/Projection!$E$24</f>
        <v/>
      </c>
      <c r="Z92" s="13">
        <f>P92/Projection!$F$24</f>
        <v/>
      </c>
      <c r="AA92" s="13">
        <f>Q92/Projection!$G$24</f>
        <v/>
      </c>
      <c r="AB92" s="13">
        <f>R92/Projection!$H$24</f>
        <v/>
      </c>
      <c r="AC92" s="13">
        <f>S92/Projection!$I$24</f>
        <v/>
      </c>
      <c r="AD92" s="13">
        <f>T92/Projection!$J$24</f>
        <v/>
      </c>
      <c r="AE92" s="13">
        <f>U92/Projection!$K$24</f>
        <v/>
      </c>
      <c r="AF92" s="13">
        <f>V92/Projection!$L$24</f>
        <v/>
      </c>
      <c r="AG92" s="13">
        <f>MIN(W92:AF92)</f>
        <v/>
      </c>
    </row>
    <row r="93">
      <c r="B93" s="2" t="n">
        <v>80</v>
      </c>
      <c r="C93" s="20" t="n">
        <v>-1.774129</v>
      </c>
      <c r="D93" s="20" t="n">
        <v>-1.276059</v>
      </c>
      <c r="E93" s="20" t="n">
        <v>0.316932</v>
      </c>
      <c r="F93" s="20" t="n">
        <v>-1.138146</v>
      </c>
      <c r="G93" s="20" t="n">
        <v>-0.161129</v>
      </c>
      <c r="H93" s="20" t="n">
        <v>0.582834</v>
      </c>
      <c r="I93" s="20" t="n">
        <v>-0.171652</v>
      </c>
      <c r="J93" s="20" t="n">
        <v>-1.161656</v>
      </c>
      <c r="K93" s="20" t="n">
        <v>0.096071</v>
      </c>
      <c r="L93" s="20" t="n">
        <v>0.9492930000000001</v>
      </c>
      <c r="M93" s="17">
        <f>Projection!$C$13*EXP($C$5+SQRT($C$4)*C93)+(Projection!$C$20+MAX(0,Projection!$C$14-Projection!$C$13)/Projection!$C$4-Projection!$C$21)*EXP($C$5+SQRT($C$4)*C93)^0.5</f>
        <v/>
      </c>
      <c r="N93" s="17">
        <f>M93*EXP($C$5+SQRT($C$4)*D93)+(Projection!$D$20+MAX(0,Projection!$C$24-M93)/Projection!$C$4-Projection!$D$21)*EXP($C$5+SQRT($C$4)*D93)^0.5</f>
        <v/>
      </c>
      <c r="O93" s="17">
        <f>N93*EXP($C$5+SQRT($C$4)*E93)+(Projection!$E$20+MAX(0,Projection!$D$24-N93)/Projection!$C$4-Projection!$E$21)*EXP($C$5+SQRT($C$4)*E93)^0.5</f>
        <v/>
      </c>
      <c r="P93" s="17">
        <f>O93*EXP($C$5+SQRT($C$4)*F93)+(Projection!$F$20+MAX(0,Projection!$E$24-O93)/Projection!$C$4-Projection!$F$21)*EXP($C$5+SQRT($C$4)*F93)^0.5</f>
        <v/>
      </c>
      <c r="Q93" s="17">
        <f>P93*EXP($C$5+SQRT($C$4)*G93)+(Projection!$G$20+MAX(0,Projection!$F$24-P93)/Projection!$C$4-Projection!$G$21)*EXP($C$5+SQRT($C$4)*G93)^0.5</f>
        <v/>
      </c>
      <c r="R93" s="17">
        <f>Q93*EXP($C$5+SQRT($C$4)*H93)+(Projection!$H$20+MAX(0,Projection!$G$24-Q93)/Projection!$C$4-Projection!$H$21)*EXP($C$5+SQRT($C$4)*H93)^0.5</f>
        <v/>
      </c>
      <c r="S93" s="17">
        <f>R93*EXP($C$5+SQRT($C$4)*I93)+(Projection!$I$20+MAX(0,Projection!$H$24-R93)/Projection!$C$4-Projection!$I$21)*EXP($C$5+SQRT($C$4)*I93)^0.5</f>
        <v/>
      </c>
      <c r="T93" s="17">
        <f>S93*EXP($C$5+SQRT($C$4)*J93)+(Projection!$J$20+MAX(0,Projection!$I$24-S93)/Projection!$C$4-Projection!$J$21)*EXP($C$5+SQRT($C$4)*J93)^0.5</f>
        <v/>
      </c>
      <c r="U93" s="17">
        <f>T93*EXP($C$5+SQRT($C$4)*K93)+(Projection!$K$20+MAX(0,Projection!$J$24-T93)/Projection!$C$4-Projection!$K$21)*EXP($C$5+SQRT($C$4)*K93)^0.5</f>
        <v/>
      </c>
      <c r="V93" s="17">
        <f>U93*EXP($C$5+SQRT($C$4)*L93)+(Projection!$L$20+MAX(0,Projection!$K$24-U93)/Projection!$C$4-Projection!$L$21)*EXP($C$5+SQRT($C$4)*L93)^0.5</f>
        <v/>
      </c>
      <c r="W93" s="13">
        <f>M93/Projection!$C$24</f>
        <v/>
      </c>
      <c r="X93" s="13">
        <f>N93/Projection!$D$24</f>
        <v/>
      </c>
      <c r="Y93" s="13">
        <f>O93/Projection!$E$24</f>
        <v/>
      </c>
      <c r="Z93" s="13">
        <f>P93/Projection!$F$24</f>
        <v/>
      </c>
      <c r="AA93" s="13">
        <f>Q93/Projection!$G$24</f>
        <v/>
      </c>
      <c r="AB93" s="13">
        <f>R93/Projection!$H$24</f>
        <v/>
      </c>
      <c r="AC93" s="13">
        <f>S93/Projection!$I$24</f>
        <v/>
      </c>
      <c r="AD93" s="13">
        <f>T93/Projection!$J$24</f>
        <v/>
      </c>
      <c r="AE93" s="13">
        <f>U93/Projection!$K$24</f>
        <v/>
      </c>
      <c r="AF93" s="13">
        <f>V93/Projection!$L$24</f>
        <v/>
      </c>
      <c r="AG93" s="13">
        <f>MIN(W93:AF93)</f>
        <v/>
      </c>
    </row>
    <row r="94">
      <c r="B94" s="2" t="n">
        <v>81</v>
      </c>
      <c r="C94" s="20" t="n">
        <v>0.58711</v>
      </c>
      <c r="D94" s="20" t="n">
        <v>-0.725299</v>
      </c>
      <c r="E94" s="20" t="n">
        <v>-0.953967</v>
      </c>
      <c r="F94" s="20" t="n">
        <v>0.248844</v>
      </c>
      <c r="G94" s="20" t="n">
        <v>1.737761</v>
      </c>
      <c r="H94" s="20" t="n">
        <v>-0.915663</v>
      </c>
      <c r="I94" s="20" t="n">
        <v>-0.113001</v>
      </c>
      <c r="J94" s="20" t="n">
        <v>0.339917</v>
      </c>
      <c r="K94" s="20" t="n">
        <v>0.950263</v>
      </c>
      <c r="L94" s="20" t="n">
        <v>0.094571</v>
      </c>
      <c r="M94" s="17">
        <f>Projection!$C$13*EXP($C$5+SQRT($C$4)*C94)+(Projection!$C$20+MAX(0,Projection!$C$14-Projection!$C$13)/Projection!$C$4-Projection!$C$21)*EXP($C$5+SQRT($C$4)*C94)^0.5</f>
        <v/>
      </c>
      <c r="N94" s="17">
        <f>M94*EXP($C$5+SQRT($C$4)*D94)+(Projection!$D$20+MAX(0,Projection!$C$24-M94)/Projection!$C$4-Projection!$D$21)*EXP($C$5+SQRT($C$4)*D94)^0.5</f>
        <v/>
      </c>
      <c r="O94" s="17">
        <f>N94*EXP($C$5+SQRT($C$4)*E94)+(Projection!$E$20+MAX(0,Projection!$D$24-N94)/Projection!$C$4-Projection!$E$21)*EXP($C$5+SQRT($C$4)*E94)^0.5</f>
        <v/>
      </c>
      <c r="P94" s="17">
        <f>O94*EXP($C$5+SQRT($C$4)*F94)+(Projection!$F$20+MAX(0,Projection!$E$24-O94)/Projection!$C$4-Projection!$F$21)*EXP($C$5+SQRT($C$4)*F94)^0.5</f>
        <v/>
      </c>
      <c r="Q94" s="17">
        <f>P94*EXP($C$5+SQRT($C$4)*G94)+(Projection!$G$20+MAX(0,Projection!$F$24-P94)/Projection!$C$4-Projection!$G$21)*EXP($C$5+SQRT($C$4)*G94)^0.5</f>
        <v/>
      </c>
      <c r="R94" s="17">
        <f>Q94*EXP($C$5+SQRT($C$4)*H94)+(Projection!$H$20+MAX(0,Projection!$G$24-Q94)/Projection!$C$4-Projection!$H$21)*EXP($C$5+SQRT($C$4)*H94)^0.5</f>
        <v/>
      </c>
      <c r="S94" s="17">
        <f>R94*EXP($C$5+SQRT($C$4)*I94)+(Projection!$I$20+MAX(0,Projection!$H$24-R94)/Projection!$C$4-Projection!$I$21)*EXP($C$5+SQRT($C$4)*I94)^0.5</f>
        <v/>
      </c>
      <c r="T94" s="17">
        <f>S94*EXP($C$5+SQRT($C$4)*J94)+(Projection!$J$20+MAX(0,Projection!$I$24-S94)/Projection!$C$4-Projection!$J$21)*EXP($C$5+SQRT($C$4)*J94)^0.5</f>
        <v/>
      </c>
      <c r="U94" s="17">
        <f>T94*EXP($C$5+SQRT($C$4)*K94)+(Projection!$K$20+MAX(0,Projection!$J$24-T94)/Projection!$C$4-Projection!$K$21)*EXP($C$5+SQRT($C$4)*K94)^0.5</f>
        <v/>
      </c>
      <c r="V94" s="17">
        <f>U94*EXP($C$5+SQRT($C$4)*L94)+(Projection!$L$20+MAX(0,Projection!$K$24-U94)/Projection!$C$4-Projection!$L$21)*EXP($C$5+SQRT($C$4)*L94)^0.5</f>
        <v/>
      </c>
      <c r="W94" s="13">
        <f>M94/Projection!$C$24</f>
        <v/>
      </c>
      <c r="X94" s="13">
        <f>N94/Projection!$D$24</f>
        <v/>
      </c>
      <c r="Y94" s="13">
        <f>O94/Projection!$E$24</f>
        <v/>
      </c>
      <c r="Z94" s="13">
        <f>P94/Projection!$F$24</f>
        <v/>
      </c>
      <c r="AA94" s="13">
        <f>Q94/Projection!$G$24</f>
        <v/>
      </c>
      <c r="AB94" s="13">
        <f>R94/Projection!$H$24</f>
        <v/>
      </c>
      <c r="AC94" s="13">
        <f>S94/Projection!$I$24</f>
        <v/>
      </c>
      <c r="AD94" s="13">
        <f>T94/Projection!$J$24</f>
        <v/>
      </c>
      <c r="AE94" s="13">
        <f>U94/Projection!$K$24</f>
        <v/>
      </c>
      <c r="AF94" s="13">
        <f>V94/Projection!$L$24</f>
        <v/>
      </c>
      <c r="AG94" s="13">
        <f>MIN(W94:AF94)</f>
        <v/>
      </c>
    </row>
    <row r="95">
      <c r="B95" s="2" t="n">
        <v>82</v>
      </c>
      <c r="C95" s="20" t="n">
        <v>0.013453</v>
      </c>
      <c r="D95" s="20" t="n">
        <v>0.272272</v>
      </c>
      <c r="E95" s="20" t="n">
        <v>0.9566480000000001</v>
      </c>
      <c r="F95" s="20" t="n">
        <v>0.746427</v>
      </c>
      <c r="G95" s="20" t="n">
        <v>0.416884</v>
      </c>
      <c r="H95" s="20" t="n">
        <v>0.285561</v>
      </c>
      <c r="I95" s="20" t="n">
        <v>-0.457898</v>
      </c>
      <c r="J95" s="20" t="n">
        <v>1.271355</v>
      </c>
      <c r="K95" s="20" t="n">
        <v>0.800999</v>
      </c>
      <c r="L95" s="20" t="n">
        <v>0.168752</v>
      </c>
      <c r="M95" s="17">
        <f>Projection!$C$13*EXP($C$5+SQRT($C$4)*C95)+(Projection!$C$20+MAX(0,Projection!$C$14-Projection!$C$13)/Projection!$C$4-Projection!$C$21)*EXP($C$5+SQRT($C$4)*C95)^0.5</f>
        <v/>
      </c>
      <c r="N95" s="17">
        <f>M95*EXP($C$5+SQRT($C$4)*D95)+(Projection!$D$20+MAX(0,Projection!$C$24-M95)/Projection!$C$4-Projection!$D$21)*EXP($C$5+SQRT($C$4)*D95)^0.5</f>
        <v/>
      </c>
      <c r="O95" s="17">
        <f>N95*EXP($C$5+SQRT($C$4)*E95)+(Projection!$E$20+MAX(0,Projection!$D$24-N95)/Projection!$C$4-Projection!$E$21)*EXP($C$5+SQRT($C$4)*E95)^0.5</f>
        <v/>
      </c>
      <c r="P95" s="17">
        <f>O95*EXP($C$5+SQRT($C$4)*F95)+(Projection!$F$20+MAX(0,Projection!$E$24-O95)/Projection!$C$4-Projection!$F$21)*EXP($C$5+SQRT($C$4)*F95)^0.5</f>
        <v/>
      </c>
      <c r="Q95" s="17">
        <f>P95*EXP($C$5+SQRT($C$4)*G95)+(Projection!$G$20+MAX(0,Projection!$F$24-P95)/Projection!$C$4-Projection!$G$21)*EXP($C$5+SQRT($C$4)*G95)^0.5</f>
        <v/>
      </c>
      <c r="R95" s="17">
        <f>Q95*EXP($C$5+SQRT($C$4)*H95)+(Projection!$H$20+MAX(0,Projection!$G$24-Q95)/Projection!$C$4-Projection!$H$21)*EXP($C$5+SQRT($C$4)*H95)^0.5</f>
        <v/>
      </c>
      <c r="S95" s="17">
        <f>R95*EXP($C$5+SQRT($C$4)*I95)+(Projection!$I$20+MAX(0,Projection!$H$24-R95)/Projection!$C$4-Projection!$I$21)*EXP($C$5+SQRT($C$4)*I95)^0.5</f>
        <v/>
      </c>
      <c r="T95" s="17">
        <f>S95*EXP($C$5+SQRT($C$4)*J95)+(Projection!$J$20+MAX(0,Projection!$I$24-S95)/Projection!$C$4-Projection!$J$21)*EXP($C$5+SQRT($C$4)*J95)^0.5</f>
        <v/>
      </c>
      <c r="U95" s="17">
        <f>T95*EXP($C$5+SQRT($C$4)*K95)+(Projection!$K$20+MAX(0,Projection!$J$24-T95)/Projection!$C$4-Projection!$K$21)*EXP($C$5+SQRT($C$4)*K95)^0.5</f>
        <v/>
      </c>
      <c r="V95" s="17">
        <f>U95*EXP($C$5+SQRT($C$4)*L95)+(Projection!$L$20+MAX(0,Projection!$K$24-U95)/Projection!$C$4-Projection!$L$21)*EXP($C$5+SQRT($C$4)*L95)^0.5</f>
        <v/>
      </c>
      <c r="W95" s="13">
        <f>M95/Projection!$C$24</f>
        <v/>
      </c>
      <c r="X95" s="13">
        <f>N95/Projection!$D$24</f>
        <v/>
      </c>
      <c r="Y95" s="13">
        <f>O95/Projection!$E$24</f>
        <v/>
      </c>
      <c r="Z95" s="13">
        <f>P95/Projection!$F$24</f>
        <v/>
      </c>
      <c r="AA95" s="13">
        <f>Q95/Projection!$G$24</f>
        <v/>
      </c>
      <c r="AB95" s="13">
        <f>R95/Projection!$H$24</f>
        <v/>
      </c>
      <c r="AC95" s="13">
        <f>S95/Projection!$I$24</f>
        <v/>
      </c>
      <c r="AD95" s="13">
        <f>T95/Projection!$J$24</f>
        <v/>
      </c>
      <c r="AE95" s="13">
        <f>U95/Projection!$K$24</f>
        <v/>
      </c>
      <c r="AF95" s="13">
        <f>V95/Projection!$L$24</f>
        <v/>
      </c>
      <c r="AG95" s="13">
        <f>MIN(W95:AF95)</f>
        <v/>
      </c>
    </row>
    <row r="96">
      <c r="B96" s="2" t="n">
        <v>83</v>
      </c>
      <c r="C96" s="20" t="n">
        <v>0.9980019999999999</v>
      </c>
      <c r="D96" s="20" t="n">
        <v>1.735393</v>
      </c>
      <c r="E96" s="20" t="n">
        <v>-0.866389</v>
      </c>
      <c r="F96" s="20" t="n">
        <v>0.109322</v>
      </c>
      <c r="G96" s="20" t="n">
        <v>2.261085</v>
      </c>
      <c r="H96" s="20" t="n">
        <v>-0.252235</v>
      </c>
      <c r="I96" s="20" t="n">
        <v>0.305883</v>
      </c>
      <c r="J96" s="20" t="n">
        <v>-0.9262280000000001</v>
      </c>
      <c r="K96" s="20" t="n">
        <v>-1.089327</v>
      </c>
      <c r="L96" s="20" t="n">
        <v>-0.391735</v>
      </c>
      <c r="M96" s="17">
        <f>Projection!$C$13*EXP($C$5+SQRT($C$4)*C96)+(Projection!$C$20+MAX(0,Projection!$C$14-Projection!$C$13)/Projection!$C$4-Projection!$C$21)*EXP($C$5+SQRT($C$4)*C96)^0.5</f>
        <v/>
      </c>
      <c r="N96" s="17">
        <f>M96*EXP($C$5+SQRT($C$4)*D96)+(Projection!$D$20+MAX(0,Projection!$C$24-M96)/Projection!$C$4-Projection!$D$21)*EXP($C$5+SQRT($C$4)*D96)^0.5</f>
        <v/>
      </c>
      <c r="O96" s="17">
        <f>N96*EXP($C$5+SQRT($C$4)*E96)+(Projection!$E$20+MAX(0,Projection!$D$24-N96)/Projection!$C$4-Projection!$E$21)*EXP($C$5+SQRT($C$4)*E96)^0.5</f>
        <v/>
      </c>
      <c r="P96" s="17">
        <f>O96*EXP($C$5+SQRT($C$4)*F96)+(Projection!$F$20+MAX(0,Projection!$E$24-O96)/Projection!$C$4-Projection!$F$21)*EXP($C$5+SQRT($C$4)*F96)^0.5</f>
        <v/>
      </c>
      <c r="Q96" s="17">
        <f>P96*EXP($C$5+SQRT($C$4)*G96)+(Projection!$G$20+MAX(0,Projection!$F$24-P96)/Projection!$C$4-Projection!$G$21)*EXP($C$5+SQRT($C$4)*G96)^0.5</f>
        <v/>
      </c>
      <c r="R96" s="17">
        <f>Q96*EXP($C$5+SQRT($C$4)*H96)+(Projection!$H$20+MAX(0,Projection!$G$24-Q96)/Projection!$C$4-Projection!$H$21)*EXP($C$5+SQRT($C$4)*H96)^0.5</f>
        <v/>
      </c>
      <c r="S96" s="17">
        <f>R96*EXP($C$5+SQRT($C$4)*I96)+(Projection!$I$20+MAX(0,Projection!$H$24-R96)/Projection!$C$4-Projection!$I$21)*EXP($C$5+SQRT($C$4)*I96)^0.5</f>
        <v/>
      </c>
      <c r="T96" s="17">
        <f>S96*EXP($C$5+SQRT($C$4)*J96)+(Projection!$J$20+MAX(0,Projection!$I$24-S96)/Projection!$C$4-Projection!$J$21)*EXP($C$5+SQRT($C$4)*J96)^0.5</f>
        <v/>
      </c>
      <c r="U96" s="17">
        <f>T96*EXP($C$5+SQRT($C$4)*K96)+(Projection!$K$20+MAX(0,Projection!$J$24-T96)/Projection!$C$4-Projection!$K$21)*EXP($C$5+SQRT($C$4)*K96)^0.5</f>
        <v/>
      </c>
      <c r="V96" s="17">
        <f>U96*EXP($C$5+SQRT($C$4)*L96)+(Projection!$L$20+MAX(0,Projection!$K$24-U96)/Projection!$C$4-Projection!$L$21)*EXP($C$5+SQRT($C$4)*L96)^0.5</f>
        <v/>
      </c>
      <c r="W96" s="13">
        <f>M96/Projection!$C$24</f>
        <v/>
      </c>
      <c r="X96" s="13">
        <f>N96/Projection!$D$24</f>
        <v/>
      </c>
      <c r="Y96" s="13">
        <f>O96/Projection!$E$24</f>
        <v/>
      </c>
      <c r="Z96" s="13">
        <f>P96/Projection!$F$24</f>
        <v/>
      </c>
      <c r="AA96" s="13">
        <f>Q96/Projection!$G$24</f>
        <v/>
      </c>
      <c r="AB96" s="13">
        <f>R96/Projection!$H$24</f>
        <v/>
      </c>
      <c r="AC96" s="13">
        <f>S96/Projection!$I$24</f>
        <v/>
      </c>
      <c r="AD96" s="13">
        <f>T96/Projection!$J$24</f>
        <v/>
      </c>
      <c r="AE96" s="13">
        <f>U96/Projection!$K$24</f>
        <v/>
      </c>
      <c r="AF96" s="13">
        <f>V96/Projection!$L$24</f>
        <v/>
      </c>
      <c r="AG96" s="13">
        <f>MIN(W96:AF96)</f>
        <v/>
      </c>
    </row>
    <row r="97">
      <c r="B97" s="2" t="n">
        <v>84</v>
      </c>
      <c r="C97" s="20" t="n">
        <v>1.28145</v>
      </c>
      <c r="D97" s="20" t="n">
        <v>-0.053753</v>
      </c>
      <c r="E97" s="20" t="n">
        <v>0.494172</v>
      </c>
      <c r="F97" s="20" t="n">
        <v>1.129251</v>
      </c>
      <c r="G97" s="20" t="n">
        <v>-0.341289</v>
      </c>
      <c r="H97" s="20" t="n">
        <v>-0.212177</v>
      </c>
      <c r="I97" s="20" t="n">
        <v>-0.905481</v>
      </c>
      <c r="J97" s="20" t="n">
        <v>-0.121828</v>
      </c>
      <c r="K97" s="20" t="n">
        <v>-0.201244</v>
      </c>
      <c r="L97" s="20" t="n">
        <v>0.075324</v>
      </c>
      <c r="M97" s="17">
        <f>Projection!$C$13*EXP($C$5+SQRT($C$4)*C97)+(Projection!$C$20+MAX(0,Projection!$C$14-Projection!$C$13)/Projection!$C$4-Projection!$C$21)*EXP($C$5+SQRT($C$4)*C97)^0.5</f>
        <v/>
      </c>
      <c r="N97" s="17">
        <f>M97*EXP($C$5+SQRT($C$4)*D97)+(Projection!$D$20+MAX(0,Projection!$C$24-M97)/Projection!$C$4-Projection!$D$21)*EXP($C$5+SQRT($C$4)*D97)^0.5</f>
        <v/>
      </c>
      <c r="O97" s="17">
        <f>N97*EXP($C$5+SQRT($C$4)*E97)+(Projection!$E$20+MAX(0,Projection!$D$24-N97)/Projection!$C$4-Projection!$E$21)*EXP($C$5+SQRT($C$4)*E97)^0.5</f>
        <v/>
      </c>
      <c r="P97" s="17">
        <f>O97*EXP($C$5+SQRT($C$4)*F97)+(Projection!$F$20+MAX(0,Projection!$E$24-O97)/Projection!$C$4-Projection!$F$21)*EXP($C$5+SQRT($C$4)*F97)^0.5</f>
        <v/>
      </c>
      <c r="Q97" s="17">
        <f>P97*EXP($C$5+SQRT($C$4)*G97)+(Projection!$G$20+MAX(0,Projection!$F$24-P97)/Projection!$C$4-Projection!$G$21)*EXP($C$5+SQRT($C$4)*G97)^0.5</f>
        <v/>
      </c>
      <c r="R97" s="17">
        <f>Q97*EXP($C$5+SQRT($C$4)*H97)+(Projection!$H$20+MAX(0,Projection!$G$24-Q97)/Projection!$C$4-Projection!$H$21)*EXP($C$5+SQRT($C$4)*H97)^0.5</f>
        <v/>
      </c>
      <c r="S97" s="17">
        <f>R97*EXP($C$5+SQRT($C$4)*I97)+(Projection!$I$20+MAX(0,Projection!$H$24-R97)/Projection!$C$4-Projection!$I$21)*EXP($C$5+SQRT($C$4)*I97)^0.5</f>
        <v/>
      </c>
      <c r="T97" s="17">
        <f>S97*EXP($C$5+SQRT($C$4)*J97)+(Projection!$J$20+MAX(0,Projection!$I$24-S97)/Projection!$C$4-Projection!$J$21)*EXP($C$5+SQRT($C$4)*J97)^0.5</f>
        <v/>
      </c>
      <c r="U97" s="17">
        <f>T97*EXP($C$5+SQRT($C$4)*K97)+(Projection!$K$20+MAX(0,Projection!$J$24-T97)/Projection!$C$4-Projection!$K$21)*EXP($C$5+SQRT($C$4)*K97)^0.5</f>
        <v/>
      </c>
      <c r="V97" s="17">
        <f>U97*EXP($C$5+SQRT($C$4)*L97)+(Projection!$L$20+MAX(0,Projection!$K$24-U97)/Projection!$C$4-Projection!$L$21)*EXP($C$5+SQRT($C$4)*L97)^0.5</f>
        <v/>
      </c>
      <c r="W97" s="13">
        <f>M97/Projection!$C$24</f>
        <v/>
      </c>
      <c r="X97" s="13">
        <f>N97/Projection!$D$24</f>
        <v/>
      </c>
      <c r="Y97" s="13">
        <f>O97/Projection!$E$24</f>
        <v/>
      </c>
      <c r="Z97" s="13">
        <f>P97/Projection!$F$24</f>
        <v/>
      </c>
      <c r="AA97" s="13">
        <f>Q97/Projection!$G$24</f>
        <v/>
      </c>
      <c r="AB97" s="13">
        <f>R97/Projection!$H$24</f>
        <v/>
      </c>
      <c r="AC97" s="13">
        <f>S97/Projection!$I$24</f>
        <v/>
      </c>
      <c r="AD97" s="13">
        <f>T97/Projection!$J$24</f>
        <v/>
      </c>
      <c r="AE97" s="13">
        <f>U97/Projection!$K$24</f>
        <v/>
      </c>
      <c r="AF97" s="13">
        <f>V97/Projection!$L$24</f>
        <v/>
      </c>
      <c r="AG97" s="13">
        <f>MIN(W97:AF97)</f>
        <v/>
      </c>
    </row>
    <row r="98">
      <c r="B98" s="2" t="n">
        <v>85</v>
      </c>
      <c r="C98" s="20" t="n">
        <v>-1.450689</v>
      </c>
      <c r="D98" s="20" t="n">
        <v>-0.179488</v>
      </c>
      <c r="E98" s="20" t="n">
        <v>0.035197</v>
      </c>
      <c r="F98" s="20" t="n">
        <v>1.169889</v>
      </c>
      <c r="G98" s="20" t="n">
        <v>-0.426164</v>
      </c>
      <c r="H98" s="20" t="n">
        <v>-0.885081</v>
      </c>
      <c r="I98" s="20" t="n">
        <v>1.620444</v>
      </c>
      <c r="J98" s="20" t="n">
        <v>0.08663</v>
      </c>
      <c r="K98" s="20" t="n">
        <v>0.819852</v>
      </c>
      <c r="L98" s="20" t="n">
        <v>1.600272</v>
      </c>
      <c r="M98" s="17">
        <f>Projection!$C$13*EXP($C$5+SQRT($C$4)*C98)+(Projection!$C$20+MAX(0,Projection!$C$14-Projection!$C$13)/Projection!$C$4-Projection!$C$21)*EXP($C$5+SQRT($C$4)*C98)^0.5</f>
        <v/>
      </c>
      <c r="N98" s="17">
        <f>M98*EXP($C$5+SQRT($C$4)*D98)+(Projection!$D$20+MAX(0,Projection!$C$24-M98)/Projection!$C$4-Projection!$D$21)*EXP($C$5+SQRT($C$4)*D98)^0.5</f>
        <v/>
      </c>
      <c r="O98" s="17">
        <f>N98*EXP($C$5+SQRT($C$4)*E98)+(Projection!$E$20+MAX(0,Projection!$D$24-N98)/Projection!$C$4-Projection!$E$21)*EXP($C$5+SQRT($C$4)*E98)^0.5</f>
        <v/>
      </c>
      <c r="P98" s="17">
        <f>O98*EXP($C$5+SQRT($C$4)*F98)+(Projection!$F$20+MAX(0,Projection!$E$24-O98)/Projection!$C$4-Projection!$F$21)*EXP($C$5+SQRT($C$4)*F98)^0.5</f>
        <v/>
      </c>
      <c r="Q98" s="17">
        <f>P98*EXP($C$5+SQRT($C$4)*G98)+(Projection!$G$20+MAX(0,Projection!$F$24-P98)/Projection!$C$4-Projection!$G$21)*EXP($C$5+SQRT($C$4)*G98)^0.5</f>
        <v/>
      </c>
      <c r="R98" s="17">
        <f>Q98*EXP($C$5+SQRT($C$4)*H98)+(Projection!$H$20+MAX(0,Projection!$G$24-Q98)/Projection!$C$4-Projection!$H$21)*EXP($C$5+SQRT($C$4)*H98)^0.5</f>
        <v/>
      </c>
      <c r="S98" s="17">
        <f>R98*EXP($C$5+SQRT($C$4)*I98)+(Projection!$I$20+MAX(0,Projection!$H$24-R98)/Projection!$C$4-Projection!$I$21)*EXP($C$5+SQRT($C$4)*I98)^0.5</f>
        <v/>
      </c>
      <c r="T98" s="17">
        <f>S98*EXP($C$5+SQRT($C$4)*J98)+(Projection!$J$20+MAX(0,Projection!$I$24-S98)/Projection!$C$4-Projection!$J$21)*EXP($C$5+SQRT($C$4)*J98)^0.5</f>
        <v/>
      </c>
      <c r="U98" s="17">
        <f>T98*EXP($C$5+SQRT($C$4)*K98)+(Projection!$K$20+MAX(0,Projection!$J$24-T98)/Projection!$C$4-Projection!$K$21)*EXP($C$5+SQRT($C$4)*K98)^0.5</f>
        <v/>
      </c>
      <c r="V98" s="17">
        <f>U98*EXP($C$5+SQRT($C$4)*L98)+(Projection!$L$20+MAX(0,Projection!$K$24-U98)/Projection!$C$4-Projection!$L$21)*EXP($C$5+SQRT($C$4)*L98)^0.5</f>
        <v/>
      </c>
      <c r="W98" s="13">
        <f>M98/Projection!$C$24</f>
        <v/>
      </c>
      <c r="X98" s="13">
        <f>N98/Projection!$D$24</f>
        <v/>
      </c>
      <c r="Y98" s="13">
        <f>O98/Projection!$E$24</f>
        <v/>
      </c>
      <c r="Z98" s="13">
        <f>P98/Projection!$F$24</f>
        <v/>
      </c>
      <c r="AA98" s="13">
        <f>Q98/Projection!$G$24</f>
        <v/>
      </c>
      <c r="AB98" s="13">
        <f>R98/Projection!$H$24</f>
        <v/>
      </c>
      <c r="AC98" s="13">
        <f>S98/Projection!$I$24</f>
        <v/>
      </c>
      <c r="AD98" s="13">
        <f>T98/Projection!$J$24</f>
        <v/>
      </c>
      <c r="AE98" s="13">
        <f>U98/Projection!$K$24</f>
        <v/>
      </c>
      <c r="AF98" s="13">
        <f>V98/Projection!$L$24</f>
        <v/>
      </c>
      <c r="AG98" s="13">
        <f>MIN(W98:AF98)</f>
        <v/>
      </c>
    </row>
    <row r="99">
      <c r="B99" s="2" t="n">
        <v>86</v>
      </c>
      <c r="C99" s="20" t="n">
        <v>0.7725959999999999</v>
      </c>
      <c r="D99" s="20" t="n">
        <v>1.390499</v>
      </c>
      <c r="E99" s="20" t="n">
        <v>0.575043</v>
      </c>
      <c r="F99" s="20" t="n">
        <v>-0.955276</v>
      </c>
      <c r="G99" s="20" t="n">
        <v>-0.711507</v>
      </c>
      <c r="H99" s="20" t="n">
        <v>0.33605</v>
      </c>
      <c r="I99" s="20" t="n">
        <v>1.717003</v>
      </c>
      <c r="J99" s="20" t="n">
        <v>0.188291</v>
      </c>
      <c r="K99" s="20" t="n">
        <v>0.5525679999999999</v>
      </c>
      <c r="L99" s="20" t="n">
        <v>-0.518474</v>
      </c>
      <c r="M99" s="17">
        <f>Projection!$C$13*EXP($C$5+SQRT($C$4)*C99)+(Projection!$C$20+MAX(0,Projection!$C$14-Projection!$C$13)/Projection!$C$4-Projection!$C$21)*EXP($C$5+SQRT($C$4)*C99)^0.5</f>
        <v/>
      </c>
      <c r="N99" s="17">
        <f>M99*EXP($C$5+SQRT($C$4)*D99)+(Projection!$D$20+MAX(0,Projection!$C$24-M99)/Projection!$C$4-Projection!$D$21)*EXP($C$5+SQRT($C$4)*D99)^0.5</f>
        <v/>
      </c>
      <c r="O99" s="17">
        <f>N99*EXP($C$5+SQRT($C$4)*E99)+(Projection!$E$20+MAX(0,Projection!$D$24-N99)/Projection!$C$4-Projection!$E$21)*EXP($C$5+SQRT($C$4)*E99)^0.5</f>
        <v/>
      </c>
      <c r="P99" s="17">
        <f>O99*EXP($C$5+SQRT($C$4)*F99)+(Projection!$F$20+MAX(0,Projection!$E$24-O99)/Projection!$C$4-Projection!$F$21)*EXP($C$5+SQRT($C$4)*F99)^0.5</f>
        <v/>
      </c>
      <c r="Q99" s="17">
        <f>P99*EXP($C$5+SQRT($C$4)*G99)+(Projection!$G$20+MAX(0,Projection!$F$24-P99)/Projection!$C$4-Projection!$G$21)*EXP($C$5+SQRT($C$4)*G99)^0.5</f>
        <v/>
      </c>
      <c r="R99" s="17">
        <f>Q99*EXP($C$5+SQRT($C$4)*H99)+(Projection!$H$20+MAX(0,Projection!$G$24-Q99)/Projection!$C$4-Projection!$H$21)*EXP($C$5+SQRT($C$4)*H99)^0.5</f>
        <v/>
      </c>
      <c r="S99" s="17">
        <f>R99*EXP($C$5+SQRT($C$4)*I99)+(Projection!$I$20+MAX(0,Projection!$H$24-R99)/Projection!$C$4-Projection!$I$21)*EXP($C$5+SQRT($C$4)*I99)^0.5</f>
        <v/>
      </c>
      <c r="T99" s="17">
        <f>S99*EXP($C$5+SQRT($C$4)*J99)+(Projection!$J$20+MAX(0,Projection!$I$24-S99)/Projection!$C$4-Projection!$J$21)*EXP($C$5+SQRT($C$4)*J99)^0.5</f>
        <v/>
      </c>
      <c r="U99" s="17">
        <f>T99*EXP($C$5+SQRT($C$4)*K99)+(Projection!$K$20+MAX(0,Projection!$J$24-T99)/Projection!$C$4-Projection!$K$21)*EXP($C$5+SQRT($C$4)*K99)^0.5</f>
        <v/>
      </c>
      <c r="V99" s="17">
        <f>U99*EXP($C$5+SQRT($C$4)*L99)+(Projection!$L$20+MAX(0,Projection!$K$24-U99)/Projection!$C$4-Projection!$L$21)*EXP($C$5+SQRT($C$4)*L99)^0.5</f>
        <v/>
      </c>
      <c r="W99" s="13">
        <f>M99/Projection!$C$24</f>
        <v/>
      </c>
      <c r="X99" s="13">
        <f>N99/Projection!$D$24</f>
        <v/>
      </c>
      <c r="Y99" s="13">
        <f>O99/Projection!$E$24</f>
        <v/>
      </c>
      <c r="Z99" s="13">
        <f>P99/Projection!$F$24</f>
        <v/>
      </c>
      <c r="AA99" s="13">
        <f>Q99/Projection!$G$24</f>
        <v/>
      </c>
      <c r="AB99" s="13">
        <f>R99/Projection!$H$24</f>
        <v/>
      </c>
      <c r="AC99" s="13">
        <f>S99/Projection!$I$24</f>
        <v/>
      </c>
      <c r="AD99" s="13">
        <f>T99/Projection!$J$24</f>
        <v/>
      </c>
      <c r="AE99" s="13">
        <f>U99/Projection!$K$24</f>
        <v/>
      </c>
      <c r="AF99" s="13">
        <f>V99/Projection!$L$24</f>
        <v/>
      </c>
      <c r="AG99" s="13">
        <f>MIN(W99:AF99)</f>
        <v/>
      </c>
    </row>
    <row r="100">
      <c r="B100" s="2" t="n">
        <v>87</v>
      </c>
      <c r="C100" s="20" t="n">
        <v>-0.649959</v>
      </c>
      <c r="D100" s="20" t="n">
        <v>-1.214831</v>
      </c>
      <c r="E100" s="20" t="n">
        <v>-1.223335</v>
      </c>
      <c r="F100" s="20" t="n">
        <v>0.341</v>
      </c>
      <c r="G100" s="20" t="n">
        <v>0.161095</v>
      </c>
      <c r="H100" s="20" t="n">
        <v>-0.469703</v>
      </c>
      <c r="I100" s="20" t="n">
        <v>-0.149959</v>
      </c>
      <c r="J100" s="20" t="n">
        <v>0.555895</v>
      </c>
      <c r="K100" s="20" t="n">
        <v>1.781611</v>
      </c>
      <c r="L100" s="20" t="n">
        <v>-0.988269</v>
      </c>
      <c r="M100" s="17">
        <f>Projection!$C$13*EXP($C$5+SQRT($C$4)*C100)+(Projection!$C$20+MAX(0,Projection!$C$14-Projection!$C$13)/Projection!$C$4-Projection!$C$21)*EXP($C$5+SQRT($C$4)*C100)^0.5</f>
        <v/>
      </c>
      <c r="N100" s="17">
        <f>M100*EXP($C$5+SQRT($C$4)*D100)+(Projection!$D$20+MAX(0,Projection!$C$24-M100)/Projection!$C$4-Projection!$D$21)*EXP($C$5+SQRT($C$4)*D100)^0.5</f>
        <v/>
      </c>
      <c r="O100" s="17">
        <f>N100*EXP($C$5+SQRT($C$4)*E100)+(Projection!$E$20+MAX(0,Projection!$D$24-N100)/Projection!$C$4-Projection!$E$21)*EXP($C$5+SQRT($C$4)*E100)^0.5</f>
        <v/>
      </c>
      <c r="P100" s="17">
        <f>O100*EXP($C$5+SQRT($C$4)*F100)+(Projection!$F$20+MAX(0,Projection!$E$24-O100)/Projection!$C$4-Projection!$F$21)*EXP($C$5+SQRT($C$4)*F100)^0.5</f>
        <v/>
      </c>
      <c r="Q100" s="17">
        <f>P100*EXP($C$5+SQRT($C$4)*G100)+(Projection!$G$20+MAX(0,Projection!$F$24-P100)/Projection!$C$4-Projection!$G$21)*EXP($C$5+SQRT($C$4)*G100)^0.5</f>
        <v/>
      </c>
      <c r="R100" s="17">
        <f>Q100*EXP($C$5+SQRT($C$4)*H100)+(Projection!$H$20+MAX(0,Projection!$G$24-Q100)/Projection!$C$4-Projection!$H$21)*EXP($C$5+SQRT($C$4)*H100)^0.5</f>
        <v/>
      </c>
      <c r="S100" s="17">
        <f>R100*EXP($C$5+SQRT($C$4)*I100)+(Projection!$I$20+MAX(0,Projection!$H$24-R100)/Projection!$C$4-Projection!$I$21)*EXP($C$5+SQRT($C$4)*I100)^0.5</f>
        <v/>
      </c>
      <c r="T100" s="17">
        <f>S100*EXP($C$5+SQRT($C$4)*J100)+(Projection!$J$20+MAX(0,Projection!$I$24-S100)/Projection!$C$4-Projection!$J$21)*EXP($C$5+SQRT($C$4)*J100)^0.5</f>
        <v/>
      </c>
      <c r="U100" s="17">
        <f>T100*EXP($C$5+SQRT($C$4)*K100)+(Projection!$K$20+MAX(0,Projection!$J$24-T100)/Projection!$C$4-Projection!$K$21)*EXP($C$5+SQRT($C$4)*K100)^0.5</f>
        <v/>
      </c>
      <c r="V100" s="17">
        <f>U100*EXP($C$5+SQRT($C$4)*L100)+(Projection!$L$20+MAX(0,Projection!$K$24-U100)/Projection!$C$4-Projection!$L$21)*EXP($C$5+SQRT($C$4)*L100)^0.5</f>
        <v/>
      </c>
      <c r="W100" s="13">
        <f>M100/Projection!$C$24</f>
        <v/>
      </c>
      <c r="X100" s="13">
        <f>N100/Projection!$D$24</f>
        <v/>
      </c>
      <c r="Y100" s="13">
        <f>O100/Projection!$E$24</f>
        <v/>
      </c>
      <c r="Z100" s="13">
        <f>P100/Projection!$F$24</f>
        <v/>
      </c>
      <c r="AA100" s="13">
        <f>Q100/Projection!$G$24</f>
        <v/>
      </c>
      <c r="AB100" s="13">
        <f>R100/Projection!$H$24</f>
        <v/>
      </c>
      <c r="AC100" s="13">
        <f>S100/Projection!$I$24</f>
        <v/>
      </c>
      <c r="AD100" s="13">
        <f>T100/Projection!$J$24</f>
        <v/>
      </c>
      <c r="AE100" s="13">
        <f>U100/Projection!$K$24</f>
        <v/>
      </c>
      <c r="AF100" s="13">
        <f>V100/Projection!$L$24</f>
        <v/>
      </c>
      <c r="AG100" s="13">
        <f>MIN(W100:AF100)</f>
        <v/>
      </c>
    </row>
    <row r="101">
      <c r="B101" s="2" t="n">
        <v>88</v>
      </c>
      <c r="C101" s="20" t="n">
        <v>-0.156693</v>
      </c>
      <c r="D101" s="20" t="n">
        <v>-1.360277</v>
      </c>
      <c r="E101" s="20" t="n">
        <v>-1.624687</v>
      </c>
      <c r="F101" s="20" t="n">
        <v>-0.541046</v>
      </c>
      <c r="G101" s="20" t="n">
        <v>-0.949924</v>
      </c>
      <c r="H101" s="20" t="n">
        <v>-0.62937</v>
      </c>
      <c r="I101" s="20" t="n">
        <v>1.153149</v>
      </c>
      <c r="J101" s="20" t="n">
        <v>0.408154</v>
      </c>
      <c r="K101" s="20" t="n">
        <v>0.496358</v>
      </c>
      <c r="L101" s="20" t="n">
        <v>-0.143569</v>
      </c>
      <c r="M101" s="17">
        <f>Projection!$C$13*EXP($C$5+SQRT($C$4)*C101)+(Projection!$C$20+MAX(0,Projection!$C$14-Projection!$C$13)/Projection!$C$4-Projection!$C$21)*EXP($C$5+SQRT($C$4)*C101)^0.5</f>
        <v/>
      </c>
      <c r="N101" s="17">
        <f>M101*EXP($C$5+SQRT($C$4)*D101)+(Projection!$D$20+MAX(0,Projection!$C$24-M101)/Projection!$C$4-Projection!$D$21)*EXP($C$5+SQRT($C$4)*D101)^0.5</f>
        <v/>
      </c>
      <c r="O101" s="17">
        <f>N101*EXP($C$5+SQRT($C$4)*E101)+(Projection!$E$20+MAX(0,Projection!$D$24-N101)/Projection!$C$4-Projection!$E$21)*EXP($C$5+SQRT($C$4)*E101)^0.5</f>
        <v/>
      </c>
      <c r="P101" s="17">
        <f>O101*EXP($C$5+SQRT($C$4)*F101)+(Projection!$F$20+MAX(0,Projection!$E$24-O101)/Projection!$C$4-Projection!$F$21)*EXP($C$5+SQRT($C$4)*F101)^0.5</f>
        <v/>
      </c>
      <c r="Q101" s="17">
        <f>P101*EXP($C$5+SQRT($C$4)*G101)+(Projection!$G$20+MAX(0,Projection!$F$24-P101)/Projection!$C$4-Projection!$G$21)*EXP($C$5+SQRT($C$4)*G101)^0.5</f>
        <v/>
      </c>
      <c r="R101" s="17">
        <f>Q101*EXP($C$5+SQRT($C$4)*H101)+(Projection!$H$20+MAX(0,Projection!$G$24-Q101)/Projection!$C$4-Projection!$H$21)*EXP($C$5+SQRT($C$4)*H101)^0.5</f>
        <v/>
      </c>
      <c r="S101" s="17">
        <f>R101*EXP($C$5+SQRT($C$4)*I101)+(Projection!$I$20+MAX(0,Projection!$H$24-R101)/Projection!$C$4-Projection!$I$21)*EXP($C$5+SQRT($C$4)*I101)^0.5</f>
        <v/>
      </c>
      <c r="T101" s="17">
        <f>S101*EXP($C$5+SQRT($C$4)*J101)+(Projection!$J$20+MAX(0,Projection!$I$24-S101)/Projection!$C$4-Projection!$J$21)*EXP($C$5+SQRT($C$4)*J101)^0.5</f>
        <v/>
      </c>
      <c r="U101" s="17">
        <f>T101*EXP($C$5+SQRT($C$4)*K101)+(Projection!$K$20+MAX(0,Projection!$J$24-T101)/Projection!$C$4-Projection!$K$21)*EXP($C$5+SQRT($C$4)*K101)^0.5</f>
        <v/>
      </c>
      <c r="V101" s="17">
        <f>U101*EXP($C$5+SQRT($C$4)*L101)+(Projection!$L$20+MAX(0,Projection!$K$24-U101)/Projection!$C$4-Projection!$L$21)*EXP($C$5+SQRT($C$4)*L101)^0.5</f>
        <v/>
      </c>
      <c r="W101" s="13">
        <f>M101/Projection!$C$24</f>
        <v/>
      </c>
      <c r="X101" s="13">
        <f>N101/Projection!$D$24</f>
        <v/>
      </c>
      <c r="Y101" s="13">
        <f>O101/Projection!$E$24</f>
        <v/>
      </c>
      <c r="Z101" s="13">
        <f>P101/Projection!$F$24</f>
        <v/>
      </c>
      <c r="AA101" s="13">
        <f>Q101/Projection!$G$24</f>
        <v/>
      </c>
      <c r="AB101" s="13">
        <f>R101/Projection!$H$24</f>
        <v/>
      </c>
      <c r="AC101" s="13">
        <f>S101/Projection!$I$24</f>
        <v/>
      </c>
      <c r="AD101" s="13">
        <f>T101/Projection!$J$24</f>
        <v/>
      </c>
      <c r="AE101" s="13">
        <f>U101/Projection!$K$24</f>
        <v/>
      </c>
      <c r="AF101" s="13">
        <f>V101/Projection!$L$24</f>
        <v/>
      </c>
      <c r="AG101" s="13">
        <f>MIN(W101:AF101)</f>
        <v/>
      </c>
    </row>
    <row r="102">
      <c r="B102" s="2" t="n">
        <v>89</v>
      </c>
      <c r="C102" s="20" t="n">
        <v>0.829597</v>
      </c>
      <c r="D102" s="20" t="n">
        <v>-1.347528</v>
      </c>
      <c r="E102" s="20" t="n">
        <v>-0.532207</v>
      </c>
      <c r="F102" s="20" t="n">
        <v>0.901713</v>
      </c>
      <c r="G102" s="20" t="n">
        <v>-1.660381</v>
      </c>
      <c r="H102" s="20" t="n">
        <v>1.490147</v>
      </c>
      <c r="I102" s="20" t="n">
        <v>0.494955</v>
      </c>
      <c r="J102" s="20" t="n">
        <v>1.425582</v>
      </c>
      <c r="K102" s="20" t="n">
        <v>0.781066</v>
      </c>
      <c r="L102" s="20" t="n">
        <v>0.443024</v>
      </c>
      <c r="M102" s="17">
        <f>Projection!$C$13*EXP($C$5+SQRT($C$4)*C102)+(Projection!$C$20+MAX(0,Projection!$C$14-Projection!$C$13)/Projection!$C$4-Projection!$C$21)*EXP($C$5+SQRT($C$4)*C102)^0.5</f>
        <v/>
      </c>
      <c r="N102" s="17">
        <f>M102*EXP($C$5+SQRT($C$4)*D102)+(Projection!$D$20+MAX(0,Projection!$C$24-M102)/Projection!$C$4-Projection!$D$21)*EXP($C$5+SQRT($C$4)*D102)^0.5</f>
        <v/>
      </c>
      <c r="O102" s="17">
        <f>N102*EXP($C$5+SQRT($C$4)*E102)+(Projection!$E$20+MAX(0,Projection!$D$24-N102)/Projection!$C$4-Projection!$E$21)*EXP($C$5+SQRT($C$4)*E102)^0.5</f>
        <v/>
      </c>
      <c r="P102" s="17">
        <f>O102*EXP($C$5+SQRT($C$4)*F102)+(Projection!$F$20+MAX(0,Projection!$E$24-O102)/Projection!$C$4-Projection!$F$21)*EXP($C$5+SQRT($C$4)*F102)^0.5</f>
        <v/>
      </c>
      <c r="Q102" s="17">
        <f>P102*EXP($C$5+SQRT($C$4)*G102)+(Projection!$G$20+MAX(0,Projection!$F$24-P102)/Projection!$C$4-Projection!$G$21)*EXP($C$5+SQRT($C$4)*G102)^0.5</f>
        <v/>
      </c>
      <c r="R102" s="17">
        <f>Q102*EXP($C$5+SQRT($C$4)*H102)+(Projection!$H$20+MAX(0,Projection!$G$24-Q102)/Projection!$C$4-Projection!$H$21)*EXP($C$5+SQRT($C$4)*H102)^0.5</f>
        <v/>
      </c>
      <c r="S102" s="17">
        <f>R102*EXP($C$5+SQRT($C$4)*I102)+(Projection!$I$20+MAX(0,Projection!$H$24-R102)/Projection!$C$4-Projection!$I$21)*EXP($C$5+SQRT($C$4)*I102)^0.5</f>
        <v/>
      </c>
      <c r="T102" s="17">
        <f>S102*EXP($C$5+SQRT($C$4)*J102)+(Projection!$J$20+MAX(0,Projection!$I$24-S102)/Projection!$C$4-Projection!$J$21)*EXP($C$5+SQRT($C$4)*J102)^0.5</f>
        <v/>
      </c>
      <c r="U102" s="17">
        <f>T102*EXP($C$5+SQRT($C$4)*K102)+(Projection!$K$20+MAX(0,Projection!$J$24-T102)/Projection!$C$4-Projection!$K$21)*EXP($C$5+SQRT($C$4)*K102)^0.5</f>
        <v/>
      </c>
      <c r="V102" s="17">
        <f>U102*EXP($C$5+SQRT($C$4)*L102)+(Projection!$L$20+MAX(0,Projection!$K$24-U102)/Projection!$C$4-Projection!$L$21)*EXP($C$5+SQRT($C$4)*L102)^0.5</f>
        <v/>
      </c>
      <c r="W102" s="13">
        <f>M102/Projection!$C$24</f>
        <v/>
      </c>
      <c r="X102" s="13">
        <f>N102/Projection!$D$24</f>
        <v/>
      </c>
      <c r="Y102" s="13">
        <f>O102/Projection!$E$24</f>
        <v/>
      </c>
      <c r="Z102" s="13">
        <f>P102/Projection!$F$24</f>
        <v/>
      </c>
      <c r="AA102" s="13">
        <f>Q102/Projection!$G$24</f>
        <v/>
      </c>
      <c r="AB102" s="13">
        <f>R102/Projection!$H$24</f>
        <v/>
      </c>
      <c r="AC102" s="13">
        <f>S102/Projection!$I$24</f>
        <v/>
      </c>
      <c r="AD102" s="13">
        <f>T102/Projection!$J$24</f>
        <v/>
      </c>
      <c r="AE102" s="13">
        <f>U102/Projection!$K$24</f>
        <v/>
      </c>
      <c r="AF102" s="13">
        <f>V102/Projection!$L$24</f>
        <v/>
      </c>
      <c r="AG102" s="13">
        <f>MIN(W102:AF102)</f>
        <v/>
      </c>
    </row>
    <row r="103">
      <c r="B103" s="2" t="n">
        <v>90</v>
      </c>
      <c r="C103" s="20" t="n">
        <v>0.03249</v>
      </c>
      <c r="D103" s="20" t="n">
        <v>0.47395</v>
      </c>
      <c r="E103" s="20" t="n">
        <v>-0.236558</v>
      </c>
      <c r="F103" s="20" t="n">
        <v>0.148556</v>
      </c>
      <c r="G103" s="20" t="n">
        <v>-1.466222</v>
      </c>
      <c r="H103" s="20" t="n">
        <v>0.492313</v>
      </c>
      <c r="I103" s="20" t="n">
        <v>1.574656</v>
      </c>
      <c r="J103" s="20" t="n">
        <v>0.346447</v>
      </c>
      <c r="K103" s="20" t="n">
        <v>0.291641</v>
      </c>
      <c r="L103" s="20" t="n">
        <v>-1.673044</v>
      </c>
      <c r="M103" s="17">
        <f>Projection!$C$13*EXP($C$5+SQRT($C$4)*C103)+(Projection!$C$20+MAX(0,Projection!$C$14-Projection!$C$13)/Projection!$C$4-Projection!$C$21)*EXP($C$5+SQRT($C$4)*C103)^0.5</f>
        <v/>
      </c>
      <c r="N103" s="17">
        <f>M103*EXP($C$5+SQRT($C$4)*D103)+(Projection!$D$20+MAX(0,Projection!$C$24-M103)/Projection!$C$4-Projection!$D$21)*EXP($C$5+SQRT($C$4)*D103)^0.5</f>
        <v/>
      </c>
      <c r="O103" s="17">
        <f>N103*EXP($C$5+SQRT($C$4)*E103)+(Projection!$E$20+MAX(0,Projection!$D$24-N103)/Projection!$C$4-Projection!$E$21)*EXP($C$5+SQRT($C$4)*E103)^0.5</f>
        <v/>
      </c>
      <c r="P103" s="17">
        <f>O103*EXP($C$5+SQRT($C$4)*F103)+(Projection!$F$20+MAX(0,Projection!$E$24-O103)/Projection!$C$4-Projection!$F$21)*EXP($C$5+SQRT($C$4)*F103)^0.5</f>
        <v/>
      </c>
      <c r="Q103" s="17">
        <f>P103*EXP($C$5+SQRT($C$4)*G103)+(Projection!$G$20+MAX(0,Projection!$F$24-P103)/Projection!$C$4-Projection!$G$21)*EXP($C$5+SQRT($C$4)*G103)^0.5</f>
        <v/>
      </c>
      <c r="R103" s="17">
        <f>Q103*EXP($C$5+SQRT($C$4)*H103)+(Projection!$H$20+MAX(0,Projection!$G$24-Q103)/Projection!$C$4-Projection!$H$21)*EXP($C$5+SQRT($C$4)*H103)^0.5</f>
        <v/>
      </c>
      <c r="S103" s="17">
        <f>R103*EXP($C$5+SQRT($C$4)*I103)+(Projection!$I$20+MAX(0,Projection!$H$24-R103)/Projection!$C$4-Projection!$I$21)*EXP($C$5+SQRT($C$4)*I103)^0.5</f>
        <v/>
      </c>
      <c r="T103" s="17">
        <f>S103*EXP($C$5+SQRT($C$4)*J103)+(Projection!$J$20+MAX(0,Projection!$I$24-S103)/Projection!$C$4-Projection!$J$21)*EXP($C$5+SQRT($C$4)*J103)^0.5</f>
        <v/>
      </c>
      <c r="U103" s="17">
        <f>T103*EXP($C$5+SQRT($C$4)*K103)+(Projection!$K$20+MAX(0,Projection!$J$24-T103)/Projection!$C$4-Projection!$K$21)*EXP($C$5+SQRT($C$4)*K103)^0.5</f>
        <v/>
      </c>
      <c r="V103" s="17">
        <f>U103*EXP($C$5+SQRT($C$4)*L103)+(Projection!$L$20+MAX(0,Projection!$K$24-U103)/Projection!$C$4-Projection!$L$21)*EXP($C$5+SQRT($C$4)*L103)^0.5</f>
        <v/>
      </c>
      <c r="W103" s="13">
        <f>M103/Projection!$C$24</f>
        <v/>
      </c>
      <c r="X103" s="13">
        <f>N103/Projection!$D$24</f>
        <v/>
      </c>
      <c r="Y103" s="13">
        <f>O103/Projection!$E$24</f>
        <v/>
      </c>
      <c r="Z103" s="13">
        <f>P103/Projection!$F$24</f>
        <v/>
      </c>
      <c r="AA103" s="13">
        <f>Q103/Projection!$G$24</f>
        <v/>
      </c>
      <c r="AB103" s="13">
        <f>R103/Projection!$H$24</f>
        <v/>
      </c>
      <c r="AC103" s="13">
        <f>S103/Projection!$I$24</f>
        <v/>
      </c>
      <c r="AD103" s="13">
        <f>T103/Projection!$J$24</f>
        <v/>
      </c>
      <c r="AE103" s="13">
        <f>U103/Projection!$K$24</f>
        <v/>
      </c>
      <c r="AF103" s="13">
        <f>V103/Projection!$L$24</f>
        <v/>
      </c>
      <c r="AG103" s="13">
        <f>MIN(W103:AF103)</f>
        <v/>
      </c>
    </row>
    <row r="104">
      <c r="B104" s="2" t="n">
        <v>91</v>
      </c>
      <c r="C104" s="20" t="n">
        <v>0.572962</v>
      </c>
      <c r="D104" s="20" t="n">
        <v>-0.203878</v>
      </c>
      <c r="E104" s="20" t="n">
        <v>0.054383</v>
      </c>
      <c r="F104" s="20" t="n">
        <v>0.9210970000000001</v>
      </c>
      <c r="G104" s="20" t="n">
        <v>-0.224997</v>
      </c>
      <c r="H104" s="20" t="n">
        <v>1.718128</v>
      </c>
      <c r="I104" s="20" t="n">
        <v>-0.229481</v>
      </c>
      <c r="J104" s="20" t="n">
        <v>0.013825</v>
      </c>
      <c r="K104" s="20" t="n">
        <v>-1.704208</v>
      </c>
      <c r="L104" s="20" t="n">
        <v>1.132292</v>
      </c>
      <c r="M104" s="17">
        <f>Projection!$C$13*EXP($C$5+SQRT($C$4)*C104)+(Projection!$C$20+MAX(0,Projection!$C$14-Projection!$C$13)/Projection!$C$4-Projection!$C$21)*EXP($C$5+SQRT($C$4)*C104)^0.5</f>
        <v/>
      </c>
      <c r="N104" s="17">
        <f>M104*EXP($C$5+SQRT($C$4)*D104)+(Projection!$D$20+MAX(0,Projection!$C$24-M104)/Projection!$C$4-Projection!$D$21)*EXP($C$5+SQRT($C$4)*D104)^0.5</f>
        <v/>
      </c>
      <c r="O104" s="17">
        <f>N104*EXP($C$5+SQRT($C$4)*E104)+(Projection!$E$20+MAX(0,Projection!$D$24-N104)/Projection!$C$4-Projection!$E$21)*EXP($C$5+SQRT($C$4)*E104)^0.5</f>
        <v/>
      </c>
      <c r="P104" s="17">
        <f>O104*EXP($C$5+SQRT($C$4)*F104)+(Projection!$F$20+MAX(0,Projection!$E$24-O104)/Projection!$C$4-Projection!$F$21)*EXP($C$5+SQRT($C$4)*F104)^0.5</f>
        <v/>
      </c>
      <c r="Q104" s="17">
        <f>P104*EXP($C$5+SQRT($C$4)*G104)+(Projection!$G$20+MAX(0,Projection!$F$24-P104)/Projection!$C$4-Projection!$G$21)*EXP($C$5+SQRT($C$4)*G104)^0.5</f>
        <v/>
      </c>
      <c r="R104" s="17">
        <f>Q104*EXP($C$5+SQRT($C$4)*H104)+(Projection!$H$20+MAX(0,Projection!$G$24-Q104)/Projection!$C$4-Projection!$H$21)*EXP($C$5+SQRT($C$4)*H104)^0.5</f>
        <v/>
      </c>
      <c r="S104" s="17">
        <f>R104*EXP($C$5+SQRT($C$4)*I104)+(Projection!$I$20+MAX(0,Projection!$H$24-R104)/Projection!$C$4-Projection!$I$21)*EXP($C$5+SQRT($C$4)*I104)^0.5</f>
        <v/>
      </c>
      <c r="T104" s="17">
        <f>S104*EXP($C$5+SQRT($C$4)*J104)+(Projection!$J$20+MAX(0,Projection!$I$24-S104)/Projection!$C$4-Projection!$J$21)*EXP($C$5+SQRT($C$4)*J104)^0.5</f>
        <v/>
      </c>
      <c r="U104" s="17">
        <f>T104*EXP($C$5+SQRT($C$4)*K104)+(Projection!$K$20+MAX(0,Projection!$J$24-T104)/Projection!$C$4-Projection!$K$21)*EXP($C$5+SQRT($C$4)*K104)^0.5</f>
        <v/>
      </c>
      <c r="V104" s="17">
        <f>U104*EXP($C$5+SQRT($C$4)*L104)+(Projection!$L$20+MAX(0,Projection!$K$24-U104)/Projection!$C$4-Projection!$L$21)*EXP($C$5+SQRT($C$4)*L104)^0.5</f>
        <v/>
      </c>
      <c r="W104" s="13">
        <f>M104/Projection!$C$24</f>
        <v/>
      </c>
      <c r="X104" s="13">
        <f>N104/Projection!$D$24</f>
        <v/>
      </c>
      <c r="Y104" s="13">
        <f>O104/Projection!$E$24</f>
        <v/>
      </c>
      <c r="Z104" s="13">
        <f>P104/Projection!$F$24</f>
        <v/>
      </c>
      <c r="AA104" s="13">
        <f>Q104/Projection!$G$24</f>
        <v/>
      </c>
      <c r="AB104" s="13">
        <f>R104/Projection!$H$24</f>
        <v/>
      </c>
      <c r="AC104" s="13">
        <f>S104/Projection!$I$24</f>
        <v/>
      </c>
      <c r="AD104" s="13">
        <f>T104/Projection!$J$24</f>
        <v/>
      </c>
      <c r="AE104" s="13">
        <f>U104/Projection!$K$24</f>
        <v/>
      </c>
      <c r="AF104" s="13">
        <f>V104/Projection!$L$24</f>
        <v/>
      </c>
      <c r="AG104" s="13">
        <f>MIN(W104:AF104)</f>
        <v/>
      </c>
    </row>
    <row r="105">
      <c r="B105" s="2" t="n">
        <v>92</v>
      </c>
      <c r="C105" s="20" t="n">
        <v>0.395394</v>
      </c>
      <c r="D105" s="20" t="n">
        <v>-3.044754</v>
      </c>
      <c r="E105" s="20" t="n">
        <v>0.298964</v>
      </c>
      <c r="F105" s="20" t="n">
        <v>0.797359</v>
      </c>
      <c r="G105" s="20" t="n">
        <v>-0.933097</v>
      </c>
      <c r="H105" s="20" t="n">
        <v>0.8070310000000001</v>
      </c>
      <c r="I105" s="20" t="n">
        <v>-0.453594</v>
      </c>
      <c r="J105" s="20" t="n">
        <v>-0.131119</v>
      </c>
      <c r="K105" s="20" t="n">
        <v>0.362542</v>
      </c>
      <c r="L105" s="20" t="n">
        <v>2.122299</v>
      </c>
      <c r="M105" s="17">
        <f>Projection!$C$13*EXP($C$5+SQRT($C$4)*C105)+(Projection!$C$20+MAX(0,Projection!$C$14-Projection!$C$13)/Projection!$C$4-Projection!$C$21)*EXP($C$5+SQRT($C$4)*C105)^0.5</f>
        <v/>
      </c>
      <c r="N105" s="17">
        <f>M105*EXP($C$5+SQRT($C$4)*D105)+(Projection!$D$20+MAX(0,Projection!$C$24-M105)/Projection!$C$4-Projection!$D$21)*EXP($C$5+SQRT($C$4)*D105)^0.5</f>
        <v/>
      </c>
      <c r="O105" s="17">
        <f>N105*EXP($C$5+SQRT($C$4)*E105)+(Projection!$E$20+MAX(0,Projection!$D$24-N105)/Projection!$C$4-Projection!$E$21)*EXP($C$5+SQRT($C$4)*E105)^0.5</f>
        <v/>
      </c>
      <c r="P105" s="17">
        <f>O105*EXP($C$5+SQRT($C$4)*F105)+(Projection!$F$20+MAX(0,Projection!$E$24-O105)/Projection!$C$4-Projection!$F$21)*EXP($C$5+SQRT($C$4)*F105)^0.5</f>
        <v/>
      </c>
      <c r="Q105" s="17">
        <f>P105*EXP($C$5+SQRT($C$4)*G105)+(Projection!$G$20+MAX(0,Projection!$F$24-P105)/Projection!$C$4-Projection!$G$21)*EXP($C$5+SQRT($C$4)*G105)^0.5</f>
        <v/>
      </c>
      <c r="R105" s="17">
        <f>Q105*EXP($C$5+SQRT($C$4)*H105)+(Projection!$H$20+MAX(0,Projection!$G$24-Q105)/Projection!$C$4-Projection!$H$21)*EXP($C$5+SQRT($C$4)*H105)^0.5</f>
        <v/>
      </c>
      <c r="S105" s="17">
        <f>R105*EXP($C$5+SQRT($C$4)*I105)+(Projection!$I$20+MAX(0,Projection!$H$24-R105)/Projection!$C$4-Projection!$I$21)*EXP($C$5+SQRT($C$4)*I105)^0.5</f>
        <v/>
      </c>
      <c r="T105" s="17">
        <f>S105*EXP($C$5+SQRT($C$4)*J105)+(Projection!$J$20+MAX(0,Projection!$I$24-S105)/Projection!$C$4-Projection!$J$21)*EXP($C$5+SQRT($C$4)*J105)^0.5</f>
        <v/>
      </c>
      <c r="U105" s="17">
        <f>T105*EXP($C$5+SQRT($C$4)*K105)+(Projection!$K$20+MAX(0,Projection!$J$24-T105)/Projection!$C$4-Projection!$K$21)*EXP($C$5+SQRT($C$4)*K105)^0.5</f>
        <v/>
      </c>
      <c r="V105" s="17">
        <f>U105*EXP($C$5+SQRT($C$4)*L105)+(Projection!$L$20+MAX(0,Projection!$K$24-U105)/Projection!$C$4-Projection!$L$21)*EXP($C$5+SQRT($C$4)*L105)^0.5</f>
        <v/>
      </c>
      <c r="W105" s="13">
        <f>M105/Projection!$C$24</f>
        <v/>
      </c>
      <c r="X105" s="13">
        <f>N105/Projection!$D$24</f>
        <v/>
      </c>
      <c r="Y105" s="13">
        <f>O105/Projection!$E$24</f>
        <v/>
      </c>
      <c r="Z105" s="13">
        <f>P105/Projection!$F$24</f>
        <v/>
      </c>
      <c r="AA105" s="13">
        <f>Q105/Projection!$G$24</f>
        <v/>
      </c>
      <c r="AB105" s="13">
        <f>R105/Projection!$H$24</f>
        <v/>
      </c>
      <c r="AC105" s="13">
        <f>S105/Projection!$I$24</f>
        <v/>
      </c>
      <c r="AD105" s="13">
        <f>T105/Projection!$J$24</f>
        <v/>
      </c>
      <c r="AE105" s="13">
        <f>U105/Projection!$K$24</f>
        <v/>
      </c>
      <c r="AF105" s="13">
        <f>V105/Projection!$L$24</f>
        <v/>
      </c>
      <c r="AG105" s="13">
        <f>MIN(W105:AF105)</f>
        <v/>
      </c>
    </row>
    <row r="106">
      <c r="B106" s="2" t="n">
        <v>93</v>
      </c>
      <c r="C106" s="20" t="n">
        <v>-0.103921</v>
      </c>
      <c r="D106" s="20" t="n">
        <v>1.492383</v>
      </c>
      <c r="E106" s="20" t="n">
        <v>0.795875</v>
      </c>
      <c r="F106" s="20" t="n">
        <v>-1.50403</v>
      </c>
      <c r="G106" s="20" t="n">
        <v>0.240299</v>
      </c>
      <c r="H106" s="20" t="n">
        <v>-0.343323</v>
      </c>
      <c r="I106" s="20" t="n">
        <v>-0.09733</v>
      </c>
      <c r="J106" s="20" t="n">
        <v>0.221496</v>
      </c>
      <c r="K106" s="20" t="n">
        <v>2.354575</v>
      </c>
      <c r="L106" s="20" t="n">
        <v>0.214422</v>
      </c>
      <c r="M106" s="17">
        <f>Projection!$C$13*EXP($C$5+SQRT($C$4)*C106)+(Projection!$C$20+MAX(0,Projection!$C$14-Projection!$C$13)/Projection!$C$4-Projection!$C$21)*EXP($C$5+SQRT($C$4)*C106)^0.5</f>
        <v/>
      </c>
      <c r="N106" s="17">
        <f>M106*EXP($C$5+SQRT($C$4)*D106)+(Projection!$D$20+MAX(0,Projection!$C$24-M106)/Projection!$C$4-Projection!$D$21)*EXP($C$5+SQRT($C$4)*D106)^0.5</f>
        <v/>
      </c>
      <c r="O106" s="17">
        <f>N106*EXP($C$5+SQRT($C$4)*E106)+(Projection!$E$20+MAX(0,Projection!$D$24-N106)/Projection!$C$4-Projection!$E$21)*EXP($C$5+SQRT($C$4)*E106)^0.5</f>
        <v/>
      </c>
      <c r="P106" s="17">
        <f>O106*EXP($C$5+SQRT($C$4)*F106)+(Projection!$F$20+MAX(0,Projection!$E$24-O106)/Projection!$C$4-Projection!$F$21)*EXP($C$5+SQRT($C$4)*F106)^0.5</f>
        <v/>
      </c>
      <c r="Q106" s="17">
        <f>P106*EXP($C$5+SQRT($C$4)*G106)+(Projection!$G$20+MAX(0,Projection!$F$24-P106)/Projection!$C$4-Projection!$G$21)*EXP($C$5+SQRT($C$4)*G106)^0.5</f>
        <v/>
      </c>
      <c r="R106" s="17">
        <f>Q106*EXP($C$5+SQRT($C$4)*H106)+(Projection!$H$20+MAX(0,Projection!$G$24-Q106)/Projection!$C$4-Projection!$H$21)*EXP($C$5+SQRT($C$4)*H106)^0.5</f>
        <v/>
      </c>
      <c r="S106" s="17">
        <f>R106*EXP($C$5+SQRT($C$4)*I106)+(Projection!$I$20+MAX(0,Projection!$H$24-R106)/Projection!$C$4-Projection!$I$21)*EXP($C$5+SQRT($C$4)*I106)^0.5</f>
        <v/>
      </c>
      <c r="T106" s="17">
        <f>S106*EXP($C$5+SQRT($C$4)*J106)+(Projection!$J$20+MAX(0,Projection!$I$24-S106)/Projection!$C$4-Projection!$J$21)*EXP($C$5+SQRT($C$4)*J106)^0.5</f>
        <v/>
      </c>
      <c r="U106" s="17">
        <f>T106*EXP($C$5+SQRT($C$4)*K106)+(Projection!$K$20+MAX(0,Projection!$J$24-T106)/Projection!$C$4-Projection!$K$21)*EXP($C$5+SQRT($C$4)*K106)^0.5</f>
        <v/>
      </c>
      <c r="V106" s="17">
        <f>U106*EXP($C$5+SQRT($C$4)*L106)+(Projection!$L$20+MAX(0,Projection!$K$24-U106)/Projection!$C$4-Projection!$L$21)*EXP($C$5+SQRT($C$4)*L106)^0.5</f>
        <v/>
      </c>
      <c r="W106" s="13">
        <f>M106/Projection!$C$24</f>
        <v/>
      </c>
      <c r="X106" s="13">
        <f>N106/Projection!$D$24</f>
        <v/>
      </c>
      <c r="Y106" s="13">
        <f>O106/Projection!$E$24</f>
        <v/>
      </c>
      <c r="Z106" s="13">
        <f>P106/Projection!$F$24</f>
        <v/>
      </c>
      <c r="AA106" s="13">
        <f>Q106/Projection!$G$24</f>
        <v/>
      </c>
      <c r="AB106" s="13">
        <f>R106/Projection!$H$24</f>
        <v/>
      </c>
      <c r="AC106" s="13">
        <f>S106/Projection!$I$24</f>
        <v/>
      </c>
      <c r="AD106" s="13">
        <f>T106/Projection!$J$24</f>
        <v/>
      </c>
      <c r="AE106" s="13">
        <f>U106/Projection!$K$24</f>
        <v/>
      </c>
      <c r="AF106" s="13">
        <f>V106/Projection!$L$24</f>
        <v/>
      </c>
      <c r="AG106" s="13">
        <f>MIN(W106:AF106)</f>
        <v/>
      </c>
    </row>
    <row r="107">
      <c r="B107" s="2" t="n">
        <v>94</v>
      </c>
      <c r="C107" s="20" t="n">
        <v>0.560478</v>
      </c>
      <c r="D107" s="20" t="n">
        <v>1.273068</v>
      </c>
      <c r="E107" s="20" t="n">
        <v>0.70761</v>
      </c>
      <c r="F107" s="20" t="n">
        <v>0.768486</v>
      </c>
      <c r="G107" s="20" t="n">
        <v>-0.427481</v>
      </c>
      <c r="H107" s="20" t="n">
        <v>0.8719749999999999</v>
      </c>
      <c r="I107" s="20" t="n">
        <v>0.173553</v>
      </c>
      <c r="J107" s="20" t="n">
        <v>0.45931</v>
      </c>
      <c r="K107" s="20" t="n">
        <v>0.421107</v>
      </c>
      <c r="L107" s="20" t="n">
        <v>0.762226</v>
      </c>
      <c r="M107" s="17">
        <f>Projection!$C$13*EXP($C$5+SQRT($C$4)*C107)+(Projection!$C$20+MAX(0,Projection!$C$14-Projection!$C$13)/Projection!$C$4-Projection!$C$21)*EXP($C$5+SQRT($C$4)*C107)^0.5</f>
        <v/>
      </c>
      <c r="N107" s="17">
        <f>M107*EXP($C$5+SQRT($C$4)*D107)+(Projection!$D$20+MAX(0,Projection!$C$24-M107)/Projection!$C$4-Projection!$D$21)*EXP($C$5+SQRT($C$4)*D107)^0.5</f>
        <v/>
      </c>
      <c r="O107" s="17">
        <f>N107*EXP($C$5+SQRT($C$4)*E107)+(Projection!$E$20+MAX(0,Projection!$D$24-N107)/Projection!$C$4-Projection!$E$21)*EXP($C$5+SQRT($C$4)*E107)^0.5</f>
        <v/>
      </c>
      <c r="P107" s="17">
        <f>O107*EXP($C$5+SQRT($C$4)*F107)+(Projection!$F$20+MAX(0,Projection!$E$24-O107)/Projection!$C$4-Projection!$F$21)*EXP($C$5+SQRT($C$4)*F107)^0.5</f>
        <v/>
      </c>
      <c r="Q107" s="17">
        <f>P107*EXP($C$5+SQRT($C$4)*G107)+(Projection!$G$20+MAX(0,Projection!$F$24-P107)/Projection!$C$4-Projection!$G$21)*EXP($C$5+SQRT($C$4)*G107)^0.5</f>
        <v/>
      </c>
      <c r="R107" s="17">
        <f>Q107*EXP($C$5+SQRT($C$4)*H107)+(Projection!$H$20+MAX(0,Projection!$G$24-Q107)/Projection!$C$4-Projection!$H$21)*EXP($C$5+SQRT($C$4)*H107)^0.5</f>
        <v/>
      </c>
      <c r="S107" s="17">
        <f>R107*EXP($C$5+SQRT($C$4)*I107)+(Projection!$I$20+MAX(0,Projection!$H$24-R107)/Projection!$C$4-Projection!$I$21)*EXP($C$5+SQRT($C$4)*I107)^0.5</f>
        <v/>
      </c>
      <c r="T107" s="17">
        <f>S107*EXP($C$5+SQRT($C$4)*J107)+(Projection!$J$20+MAX(0,Projection!$I$24-S107)/Projection!$C$4-Projection!$J$21)*EXP($C$5+SQRT($C$4)*J107)^0.5</f>
        <v/>
      </c>
      <c r="U107" s="17">
        <f>T107*EXP($C$5+SQRT($C$4)*K107)+(Projection!$K$20+MAX(0,Projection!$J$24-T107)/Projection!$C$4-Projection!$K$21)*EXP($C$5+SQRT($C$4)*K107)^0.5</f>
        <v/>
      </c>
      <c r="V107" s="17">
        <f>U107*EXP($C$5+SQRT($C$4)*L107)+(Projection!$L$20+MAX(0,Projection!$K$24-U107)/Projection!$C$4-Projection!$L$21)*EXP($C$5+SQRT($C$4)*L107)^0.5</f>
        <v/>
      </c>
      <c r="W107" s="13">
        <f>M107/Projection!$C$24</f>
        <v/>
      </c>
      <c r="X107" s="13">
        <f>N107/Projection!$D$24</f>
        <v/>
      </c>
      <c r="Y107" s="13">
        <f>O107/Projection!$E$24</f>
        <v/>
      </c>
      <c r="Z107" s="13">
        <f>P107/Projection!$F$24</f>
        <v/>
      </c>
      <c r="AA107" s="13">
        <f>Q107/Projection!$G$24</f>
        <v/>
      </c>
      <c r="AB107" s="13">
        <f>R107/Projection!$H$24</f>
        <v/>
      </c>
      <c r="AC107" s="13">
        <f>S107/Projection!$I$24</f>
        <v/>
      </c>
      <c r="AD107" s="13">
        <f>T107/Projection!$J$24</f>
        <v/>
      </c>
      <c r="AE107" s="13">
        <f>U107/Projection!$K$24</f>
        <v/>
      </c>
      <c r="AF107" s="13">
        <f>V107/Projection!$L$24</f>
        <v/>
      </c>
      <c r="AG107" s="13">
        <f>MIN(W107:AF107)</f>
        <v/>
      </c>
    </row>
    <row r="108">
      <c r="B108" s="2" t="n">
        <v>95</v>
      </c>
      <c r="C108" s="20" t="n">
        <v>-1.307903</v>
      </c>
      <c r="D108" s="20" t="n">
        <v>-2.361264</v>
      </c>
      <c r="E108" s="20" t="n">
        <v>0.144382</v>
      </c>
      <c r="F108" s="20" t="n">
        <v>-1.544057</v>
      </c>
      <c r="G108" s="20" t="n">
        <v>-0.991027</v>
      </c>
      <c r="H108" s="20" t="n">
        <v>0.408986</v>
      </c>
      <c r="I108" s="20" t="n">
        <v>2.490082</v>
      </c>
      <c r="J108" s="20" t="n">
        <v>-2.283201</v>
      </c>
      <c r="K108" s="20" t="n">
        <v>1.426454</v>
      </c>
      <c r="L108" s="20" t="n">
        <v>-1.947657</v>
      </c>
      <c r="M108" s="17">
        <f>Projection!$C$13*EXP($C$5+SQRT($C$4)*C108)+(Projection!$C$20+MAX(0,Projection!$C$14-Projection!$C$13)/Projection!$C$4-Projection!$C$21)*EXP($C$5+SQRT($C$4)*C108)^0.5</f>
        <v/>
      </c>
      <c r="N108" s="17">
        <f>M108*EXP($C$5+SQRT($C$4)*D108)+(Projection!$D$20+MAX(0,Projection!$C$24-M108)/Projection!$C$4-Projection!$D$21)*EXP($C$5+SQRT($C$4)*D108)^0.5</f>
        <v/>
      </c>
      <c r="O108" s="17">
        <f>N108*EXP($C$5+SQRT($C$4)*E108)+(Projection!$E$20+MAX(0,Projection!$D$24-N108)/Projection!$C$4-Projection!$E$21)*EXP($C$5+SQRT($C$4)*E108)^0.5</f>
        <v/>
      </c>
      <c r="P108" s="17">
        <f>O108*EXP($C$5+SQRT($C$4)*F108)+(Projection!$F$20+MAX(0,Projection!$E$24-O108)/Projection!$C$4-Projection!$F$21)*EXP($C$5+SQRT($C$4)*F108)^0.5</f>
        <v/>
      </c>
      <c r="Q108" s="17">
        <f>P108*EXP($C$5+SQRT($C$4)*G108)+(Projection!$G$20+MAX(0,Projection!$F$24-P108)/Projection!$C$4-Projection!$G$21)*EXP($C$5+SQRT($C$4)*G108)^0.5</f>
        <v/>
      </c>
      <c r="R108" s="17">
        <f>Q108*EXP($C$5+SQRT($C$4)*H108)+(Projection!$H$20+MAX(0,Projection!$G$24-Q108)/Projection!$C$4-Projection!$H$21)*EXP($C$5+SQRT($C$4)*H108)^0.5</f>
        <v/>
      </c>
      <c r="S108" s="17">
        <f>R108*EXP($C$5+SQRT($C$4)*I108)+(Projection!$I$20+MAX(0,Projection!$H$24-R108)/Projection!$C$4-Projection!$I$21)*EXP($C$5+SQRT($C$4)*I108)^0.5</f>
        <v/>
      </c>
      <c r="T108" s="17">
        <f>S108*EXP($C$5+SQRT($C$4)*J108)+(Projection!$J$20+MAX(0,Projection!$I$24-S108)/Projection!$C$4-Projection!$J$21)*EXP($C$5+SQRT($C$4)*J108)^0.5</f>
        <v/>
      </c>
      <c r="U108" s="17">
        <f>T108*EXP($C$5+SQRT($C$4)*K108)+(Projection!$K$20+MAX(0,Projection!$J$24-T108)/Projection!$C$4-Projection!$K$21)*EXP($C$5+SQRT($C$4)*K108)^0.5</f>
        <v/>
      </c>
      <c r="V108" s="17">
        <f>U108*EXP($C$5+SQRT($C$4)*L108)+(Projection!$L$20+MAX(0,Projection!$K$24-U108)/Projection!$C$4-Projection!$L$21)*EXP($C$5+SQRT($C$4)*L108)^0.5</f>
        <v/>
      </c>
      <c r="W108" s="13">
        <f>M108/Projection!$C$24</f>
        <v/>
      </c>
      <c r="X108" s="13">
        <f>N108/Projection!$D$24</f>
        <v/>
      </c>
      <c r="Y108" s="13">
        <f>O108/Projection!$E$24</f>
        <v/>
      </c>
      <c r="Z108" s="13">
        <f>P108/Projection!$F$24</f>
        <v/>
      </c>
      <c r="AA108" s="13">
        <f>Q108/Projection!$G$24</f>
        <v/>
      </c>
      <c r="AB108" s="13">
        <f>R108/Projection!$H$24</f>
        <v/>
      </c>
      <c r="AC108" s="13">
        <f>S108/Projection!$I$24</f>
        <v/>
      </c>
      <c r="AD108" s="13">
        <f>T108/Projection!$J$24</f>
        <v/>
      </c>
      <c r="AE108" s="13">
        <f>U108/Projection!$K$24</f>
        <v/>
      </c>
      <c r="AF108" s="13">
        <f>V108/Projection!$L$24</f>
        <v/>
      </c>
      <c r="AG108" s="13">
        <f>MIN(W108:AF108)</f>
        <v/>
      </c>
    </row>
    <row r="109">
      <c r="B109" s="2" t="n">
        <v>96</v>
      </c>
      <c r="C109" s="20" t="n">
        <v>-0.20144</v>
      </c>
      <c r="D109" s="20" t="n">
        <v>-0.695128</v>
      </c>
      <c r="E109" s="20" t="n">
        <v>0.20784</v>
      </c>
      <c r="F109" s="20" t="n">
        <v>0.121878</v>
      </c>
      <c r="G109" s="20" t="n">
        <v>0.190384</v>
      </c>
      <c r="H109" s="20" t="n">
        <v>1.603627</v>
      </c>
      <c r="I109" s="20" t="n">
        <v>-1.67645</v>
      </c>
      <c r="J109" s="20" t="n">
        <v>-1.191421</v>
      </c>
      <c r="K109" s="20" t="n">
        <v>0.040034</v>
      </c>
      <c r="L109" s="20" t="n">
        <v>-1.19709</v>
      </c>
      <c r="M109" s="17">
        <f>Projection!$C$13*EXP($C$5+SQRT($C$4)*C109)+(Projection!$C$20+MAX(0,Projection!$C$14-Projection!$C$13)/Projection!$C$4-Projection!$C$21)*EXP($C$5+SQRT($C$4)*C109)^0.5</f>
        <v/>
      </c>
      <c r="N109" s="17">
        <f>M109*EXP($C$5+SQRT($C$4)*D109)+(Projection!$D$20+MAX(0,Projection!$C$24-M109)/Projection!$C$4-Projection!$D$21)*EXP($C$5+SQRT($C$4)*D109)^0.5</f>
        <v/>
      </c>
      <c r="O109" s="17">
        <f>N109*EXP($C$5+SQRT($C$4)*E109)+(Projection!$E$20+MAX(0,Projection!$D$24-N109)/Projection!$C$4-Projection!$E$21)*EXP($C$5+SQRT($C$4)*E109)^0.5</f>
        <v/>
      </c>
      <c r="P109" s="17">
        <f>O109*EXP($C$5+SQRT($C$4)*F109)+(Projection!$F$20+MAX(0,Projection!$E$24-O109)/Projection!$C$4-Projection!$F$21)*EXP($C$5+SQRT($C$4)*F109)^0.5</f>
        <v/>
      </c>
      <c r="Q109" s="17">
        <f>P109*EXP($C$5+SQRT($C$4)*G109)+(Projection!$G$20+MAX(0,Projection!$F$24-P109)/Projection!$C$4-Projection!$G$21)*EXP($C$5+SQRT($C$4)*G109)^0.5</f>
        <v/>
      </c>
      <c r="R109" s="17">
        <f>Q109*EXP($C$5+SQRT($C$4)*H109)+(Projection!$H$20+MAX(0,Projection!$G$24-Q109)/Projection!$C$4-Projection!$H$21)*EXP($C$5+SQRT($C$4)*H109)^0.5</f>
        <v/>
      </c>
      <c r="S109" s="17">
        <f>R109*EXP($C$5+SQRT($C$4)*I109)+(Projection!$I$20+MAX(0,Projection!$H$24-R109)/Projection!$C$4-Projection!$I$21)*EXP($C$5+SQRT($C$4)*I109)^0.5</f>
        <v/>
      </c>
      <c r="T109" s="17">
        <f>S109*EXP($C$5+SQRT($C$4)*J109)+(Projection!$J$20+MAX(0,Projection!$I$24-S109)/Projection!$C$4-Projection!$J$21)*EXP($C$5+SQRT($C$4)*J109)^0.5</f>
        <v/>
      </c>
      <c r="U109" s="17">
        <f>T109*EXP($C$5+SQRT($C$4)*K109)+(Projection!$K$20+MAX(0,Projection!$J$24-T109)/Projection!$C$4-Projection!$K$21)*EXP($C$5+SQRT($C$4)*K109)^0.5</f>
        <v/>
      </c>
      <c r="V109" s="17">
        <f>U109*EXP($C$5+SQRT($C$4)*L109)+(Projection!$L$20+MAX(0,Projection!$K$24-U109)/Projection!$C$4-Projection!$L$21)*EXP($C$5+SQRT($C$4)*L109)^0.5</f>
        <v/>
      </c>
      <c r="W109" s="13">
        <f>M109/Projection!$C$24</f>
        <v/>
      </c>
      <c r="X109" s="13">
        <f>N109/Projection!$D$24</f>
        <v/>
      </c>
      <c r="Y109" s="13">
        <f>O109/Projection!$E$24</f>
        <v/>
      </c>
      <c r="Z109" s="13">
        <f>P109/Projection!$F$24</f>
        <v/>
      </c>
      <c r="AA109" s="13">
        <f>Q109/Projection!$G$24</f>
        <v/>
      </c>
      <c r="AB109" s="13">
        <f>R109/Projection!$H$24</f>
        <v/>
      </c>
      <c r="AC109" s="13">
        <f>S109/Projection!$I$24</f>
        <v/>
      </c>
      <c r="AD109" s="13">
        <f>T109/Projection!$J$24</f>
        <v/>
      </c>
      <c r="AE109" s="13">
        <f>U109/Projection!$K$24</f>
        <v/>
      </c>
      <c r="AF109" s="13">
        <f>V109/Projection!$L$24</f>
        <v/>
      </c>
      <c r="AG109" s="13">
        <f>MIN(W109:AF109)</f>
        <v/>
      </c>
    </row>
    <row r="110">
      <c r="B110" s="2" t="n">
        <v>97</v>
      </c>
      <c r="C110" s="20" t="n">
        <v>-1.479225</v>
      </c>
      <c r="D110" s="20" t="n">
        <v>-0.118222</v>
      </c>
      <c r="E110" s="20" t="n">
        <v>0.195627</v>
      </c>
      <c r="F110" s="20" t="n">
        <v>-1.191979</v>
      </c>
      <c r="G110" s="20" t="n">
        <v>0.768801</v>
      </c>
      <c r="H110" s="20" t="n">
        <v>-0.518612</v>
      </c>
      <c r="I110" s="20" t="n">
        <v>0.779502</v>
      </c>
      <c r="J110" s="20" t="n">
        <v>0.31062</v>
      </c>
      <c r="K110" s="20" t="n">
        <v>-0.7514110000000001</v>
      </c>
      <c r="L110" s="20" t="n">
        <v>1.167237</v>
      </c>
      <c r="M110" s="17">
        <f>Projection!$C$13*EXP($C$5+SQRT($C$4)*C110)+(Projection!$C$20+MAX(0,Projection!$C$14-Projection!$C$13)/Projection!$C$4-Projection!$C$21)*EXP($C$5+SQRT($C$4)*C110)^0.5</f>
        <v/>
      </c>
      <c r="N110" s="17">
        <f>M110*EXP($C$5+SQRT($C$4)*D110)+(Projection!$D$20+MAX(0,Projection!$C$24-M110)/Projection!$C$4-Projection!$D$21)*EXP($C$5+SQRT($C$4)*D110)^0.5</f>
        <v/>
      </c>
      <c r="O110" s="17">
        <f>N110*EXP($C$5+SQRT($C$4)*E110)+(Projection!$E$20+MAX(0,Projection!$D$24-N110)/Projection!$C$4-Projection!$E$21)*EXP($C$5+SQRT($C$4)*E110)^0.5</f>
        <v/>
      </c>
      <c r="P110" s="17">
        <f>O110*EXP($C$5+SQRT($C$4)*F110)+(Projection!$F$20+MAX(0,Projection!$E$24-O110)/Projection!$C$4-Projection!$F$21)*EXP($C$5+SQRT($C$4)*F110)^0.5</f>
        <v/>
      </c>
      <c r="Q110" s="17">
        <f>P110*EXP($C$5+SQRT($C$4)*G110)+(Projection!$G$20+MAX(0,Projection!$F$24-P110)/Projection!$C$4-Projection!$G$21)*EXP($C$5+SQRT($C$4)*G110)^0.5</f>
        <v/>
      </c>
      <c r="R110" s="17">
        <f>Q110*EXP($C$5+SQRT($C$4)*H110)+(Projection!$H$20+MAX(0,Projection!$G$24-Q110)/Projection!$C$4-Projection!$H$21)*EXP($C$5+SQRT($C$4)*H110)^0.5</f>
        <v/>
      </c>
      <c r="S110" s="17">
        <f>R110*EXP($C$5+SQRT($C$4)*I110)+(Projection!$I$20+MAX(0,Projection!$H$24-R110)/Projection!$C$4-Projection!$I$21)*EXP($C$5+SQRT($C$4)*I110)^0.5</f>
        <v/>
      </c>
      <c r="T110" s="17">
        <f>S110*EXP($C$5+SQRT($C$4)*J110)+(Projection!$J$20+MAX(0,Projection!$I$24-S110)/Projection!$C$4-Projection!$J$21)*EXP($C$5+SQRT($C$4)*J110)^0.5</f>
        <v/>
      </c>
      <c r="U110" s="17">
        <f>T110*EXP($C$5+SQRT($C$4)*K110)+(Projection!$K$20+MAX(0,Projection!$J$24-T110)/Projection!$C$4-Projection!$K$21)*EXP($C$5+SQRT($C$4)*K110)^0.5</f>
        <v/>
      </c>
      <c r="V110" s="17">
        <f>U110*EXP($C$5+SQRT($C$4)*L110)+(Projection!$L$20+MAX(0,Projection!$K$24-U110)/Projection!$C$4-Projection!$L$21)*EXP($C$5+SQRT($C$4)*L110)^0.5</f>
        <v/>
      </c>
      <c r="W110" s="13">
        <f>M110/Projection!$C$24</f>
        <v/>
      </c>
      <c r="X110" s="13">
        <f>N110/Projection!$D$24</f>
        <v/>
      </c>
      <c r="Y110" s="13">
        <f>O110/Projection!$E$24</f>
        <v/>
      </c>
      <c r="Z110" s="13">
        <f>P110/Projection!$F$24</f>
        <v/>
      </c>
      <c r="AA110" s="13">
        <f>Q110/Projection!$G$24</f>
        <v/>
      </c>
      <c r="AB110" s="13">
        <f>R110/Projection!$H$24</f>
        <v/>
      </c>
      <c r="AC110" s="13">
        <f>S110/Projection!$I$24</f>
        <v/>
      </c>
      <c r="AD110" s="13">
        <f>T110/Projection!$J$24</f>
        <v/>
      </c>
      <c r="AE110" s="13">
        <f>U110/Projection!$K$24</f>
        <v/>
      </c>
      <c r="AF110" s="13">
        <f>V110/Projection!$L$24</f>
        <v/>
      </c>
      <c r="AG110" s="13">
        <f>MIN(W110:AF110)</f>
        <v/>
      </c>
    </row>
    <row r="111">
      <c r="B111" s="2" t="n">
        <v>98</v>
      </c>
      <c r="C111" s="20" t="n">
        <v>1.286793</v>
      </c>
      <c r="D111" s="20" t="n">
        <v>-0.560624</v>
      </c>
      <c r="E111" s="20" t="n">
        <v>0.880863</v>
      </c>
      <c r="F111" s="20" t="n">
        <v>0.676285</v>
      </c>
      <c r="G111" s="20" t="n">
        <v>-0.797176</v>
      </c>
      <c r="H111" s="20" t="n">
        <v>0.956576</v>
      </c>
      <c r="I111" s="20" t="n">
        <v>0.950264</v>
      </c>
      <c r="J111" s="20" t="n">
        <v>-0.178889</v>
      </c>
      <c r="K111" s="20" t="n">
        <v>0.636344</v>
      </c>
      <c r="L111" s="20" t="n">
        <v>-1.352099</v>
      </c>
      <c r="M111" s="17">
        <f>Projection!$C$13*EXP($C$5+SQRT($C$4)*C111)+(Projection!$C$20+MAX(0,Projection!$C$14-Projection!$C$13)/Projection!$C$4-Projection!$C$21)*EXP($C$5+SQRT($C$4)*C111)^0.5</f>
        <v/>
      </c>
      <c r="N111" s="17">
        <f>M111*EXP($C$5+SQRT($C$4)*D111)+(Projection!$D$20+MAX(0,Projection!$C$24-M111)/Projection!$C$4-Projection!$D$21)*EXP($C$5+SQRT($C$4)*D111)^0.5</f>
        <v/>
      </c>
      <c r="O111" s="17">
        <f>N111*EXP($C$5+SQRT($C$4)*E111)+(Projection!$E$20+MAX(0,Projection!$D$24-N111)/Projection!$C$4-Projection!$E$21)*EXP($C$5+SQRT($C$4)*E111)^0.5</f>
        <v/>
      </c>
      <c r="P111" s="17">
        <f>O111*EXP($C$5+SQRT($C$4)*F111)+(Projection!$F$20+MAX(0,Projection!$E$24-O111)/Projection!$C$4-Projection!$F$21)*EXP($C$5+SQRT($C$4)*F111)^0.5</f>
        <v/>
      </c>
      <c r="Q111" s="17">
        <f>P111*EXP($C$5+SQRT($C$4)*G111)+(Projection!$G$20+MAX(0,Projection!$F$24-P111)/Projection!$C$4-Projection!$G$21)*EXP($C$5+SQRT($C$4)*G111)^0.5</f>
        <v/>
      </c>
      <c r="R111" s="17">
        <f>Q111*EXP($C$5+SQRT($C$4)*H111)+(Projection!$H$20+MAX(0,Projection!$G$24-Q111)/Projection!$C$4-Projection!$H$21)*EXP($C$5+SQRT($C$4)*H111)^0.5</f>
        <v/>
      </c>
      <c r="S111" s="17">
        <f>R111*EXP($C$5+SQRT($C$4)*I111)+(Projection!$I$20+MAX(0,Projection!$H$24-R111)/Projection!$C$4-Projection!$I$21)*EXP($C$5+SQRT($C$4)*I111)^0.5</f>
        <v/>
      </c>
      <c r="T111" s="17">
        <f>S111*EXP($C$5+SQRT($C$4)*J111)+(Projection!$J$20+MAX(0,Projection!$I$24-S111)/Projection!$C$4-Projection!$J$21)*EXP($C$5+SQRT($C$4)*J111)^0.5</f>
        <v/>
      </c>
      <c r="U111" s="17">
        <f>T111*EXP($C$5+SQRT($C$4)*K111)+(Projection!$K$20+MAX(0,Projection!$J$24-T111)/Projection!$C$4-Projection!$K$21)*EXP($C$5+SQRT($C$4)*K111)^0.5</f>
        <v/>
      </c>
      <c r="V111" s="17">
        <f>U111*EXP($C$5+SQRT($C$4)*L111)+(Projection!$L$20+MAX(0,Projection!$K$24-U111)/Projection!$C$4-Projection!$L$21)*EXP($C$5+SQRT($C$4)*L111)^0.5</f>
        <v/>
      </c>
      <c r="W111" s="13">
        <f>M111/Projection!$C$24</f>
        <v/>
      </c>
      <c r="X111" s="13">
        <f>N111/Projection!$D$24</f>
        <v/>
      </c>
      <c r="Y111" s="13">
        <f>O111/Projection!$E$24</f>
        <v/>
      </c>
      <c r="Z111" s="13">
        <f>P111/Projection!$F$24</f>
        <v/>
      </c>
      <c r="AA111" s="13">
        <f>Q111/Projection!$G$24</f>
        <v/>
      </c>
      <c r="AB111" s="13">
        <f>R111/Projection!$H$24</f>
        <v/>
      </c>
      <c r="AC111" s="13">
        <f>S111/Projection!$I$24</f>
        <v/>
      </c>
      <c r="AD111" s="13">
        <f>T111/Projection!$J$24</f>
        <v/>
      </c>
      <c r="AE111" s="13">
        <f>U111/Projection!$K$24</f>
        <v/>
      </c>
      <c r="AF111" s="13">
        <f>V111/Projection!$L$24</f>
        <v/>
      </c>
      <c r="AG111" s="13">
        <f>MIN(W111:AF111)</f>
        <v/>
      </c>
    </row>
    <row r="112">
      <c r="B112" s="2" t="n">
        <v>99</v>
      </c>
      <c r="C112" s="20" t="n">
        <v>-0.922465</v>
      </c>
      <c r="D112" s="20" t="n">
        <v>1.539663</v>
      </c>
      <c r="E112" s="20" t="n">
        <v>-0.4936</v>
      </c>
      <c r="F112" s="20" t="n">
        <v>1.329322</v>
      </c>
      <c r="G112" s="20" t="n">
        <v>1.60521</v>
      </c>
      <c r="H112" s="20" t="n">
        <v>0.803666</v>
      </c>
      <c r="I112" s="20" t="n">
        <v>0.550565</v>
      </c>
      <c r="J112" s="20" t="n">
        <v>-1.069144</v>
      </c>
      <c r="K112" s="20" t="n">
        <v>-0.56477</v>
      </c>
      <c r="L112" s="20" t="n">
        <v>0.070464</v>
      </c>
      <c r="M112" s="17">
        <f>Projection!$C$13*EXP($C$5+SQRT($C$4)*C112)+(Projection!$C$20+MAX(0,Projection!$C$14-Projection!$C$13)/Projection!$C$4-Projection!$C$21)*EXP($C$5+SQRT($C$4)*C112)^0.5</f>
        <v/>
      </c>
      <c r="N112" s="17">
        <f>M112*EXP($C$5+SQRT($C$4)*D112)+(Projection!$D$20+MAX(0,Projection!$C$24-M112)/Projection!$C$4-Projection!$D$21)*EXP($C$5+SQRT($C$4)*D112)^0.5</f>
        <v/>
      </c>
      <c r="O112" s="17">
        <f>N112*EXP($C$5+SQRT($C$4)*E112)+(Projection!$E$20+MAX(0,Projection!$D$24-N112)/Projection!$C$4-Projection!$E$21)*EXP($C$5+SQRT($C$4)*E112)^0.5</f>
        <v/>
      </c>
      <c r="P112" s="17">
        <f>O112*EXP($C$5+SQRT($C$4)*F112)+(Projection!$F$20+MAX(0,Projection!$E$24-O112)/Projection!$C$4-Projection!$F$21)*EXP($C$5+SQRT($C$4)*F112)^0.5</f>
        <v/>
      </c>
      <c r="Q112" s="17">
        <f>P112*EXP($C$5+SQRT($C$4)*G112)+(Projection!$G$20+MAX(0,Projection!$F$24-P112)/Projection!$C$4-Projection!$G$21)*EXP($C$5+SQRT($C$4)*G112)^0.5</f>
        <v/>
      </c>
      <c r="R112" s="17">
        <f>Q112*EXP($C$5+SQRT($C$4)*H112)+(Projection!$H$20+MAX(0,Projection!$G$24-Q112)/Projection!$C$4-Projection!$H$21)*EXP($C$5+SQRT($C$4)*H112)^0.5</f>
        <v/>
      </c>
      <c r="S112" s="17">
        <f>R112*EXP($C$5+SQRT($C$4)*I112)+(Projection!$I$20+MAX(0,Projection!$H$24-R112)/Projection!$C$4-Projection!$I$21)*EXP($C$5+SQRT($C$4)*I112)^0.5</f>
        <v/>
      </c>
      <c r="T112" s="17">
        <f>S112*EXP($C$5+SQRT($C$4)*J112)+(Projection!$J$20+MAX(0,Projection!$I$24-S112)/Projection!$C$4-Projection!$J$21)*EXP($C$5+SQRT($C$4)*J112)^0.5</f>
        <v/>
      </c>
      <c r="U112" s="17">
        <f>T112*EXP($C$5+SQRT($C$4)*K112)+(Projection!$K$20+MAX(0,Projection!$J$24-T112)/Projection!$C$4-Projection!$K$21)*EXP($C$5+SQRT($C$4)*K112)^0.5</f>
        <v/>
      </c>
      <c r="V112" s="17">
        <f>U112*EXP($C$5+SQRT($C$4)*L112)+(Projection!$L$20+MAX(0,Projection!$K$24-U112)/Projection!$C$4-Projection!$L$21)*EXP($C$5+SQRT($C$4)*L112)^0.5</f>
        <v/>
      </c>
      <c r="W112" s="13">
        <f>M112/Projection!$C$24</f>
        <v/>
      </c>
      <c r="X112" s="13">
        <f>N112/Projection!$D$24</f>
        <v/>
      </c>
      <c r="Y112" s="13">
        <f>O112/Projection!$E$24</f>
        <v/>
      </c>
      <c r="Z112" s="13">
        <f>P112/Projection!$F$24</f>
        <v/>
      </c>
      <c r="AA112" s="13">
        <f>Q112/Projection!$G$24</f>
        <v/>
      </c>
      <c r="AB112" s="13">
        <f>R112/Projection!$H$24</f>
        <v/>
      </c>
      <c r="AC112" s="13">
        <f>S112/Projection!$I$24</f>
        <v/>
      </c>
      <c r="AD112" s="13">
        <f>T112/Projection!$J$24</f>
        <v/>
      </c>
      <c r="AE112" s="13">
        <f>U112/Projection!$K$24</f>
        <v/>
      </c>
      <c r="AF112" s="13">
        <f>V112/Projection!$L$24</f>
        <v/>
      </c>
      <c r="AG112" s="13">
        <f>MIN(W112:AF112)</f>
        <v/>
      </c>
    </row>
    <row r="113">
      <c r="B113" s="2" t="n">
        <v>100</v>
      </c>
      <c r="C113" s="20" t="n">
        <v>2.396703</v>
      </c>
      <c r="D113" s="20" t="n">
        <v>3.372137</v>
      </c>
      <c r="E113" s="20" t="n">
        <v>0.16366</v>
      </c>
      <c r="F113" s="20" t="n">
        <v>0.975888</v>
      </c>
      <c r="G113" s="20" t="n">
        <v>-2.580088</v>
      </c>
      <c r="H113" s="20" t="n">
        <v>-1.061281</v>
      </c>
      <c r="I113" s="20" t="n">
        <v>0.845863</v>
      </c>
      <c r="J113" s="20" t="n">
        <v>0.045292</v>
      </c>
      <c r="K113" s="20" t="n">
        <v>0.582094</v>
      </c>
      <c r="L113" s="20" t="n">
        <v>-1.631423</v>
      </c>
      <c r="M113" s="17">
        <f>Projection!$C$13*EXP($C$5+SQRT($C$4)*C113)+(Projection!$C$20+MAX(0,Projection!$C$14-Projection!$C$13)/Projection!$C$4-Projection!$C$21)*EXP($C$5+SQRT($C$4)*C113)^0.5</f>
        <v/>
      </c>
      <c r="N113" s="17">
        <f>M113*EXP($C$5+SQRT($C$4)*D113)+(Projection!$D$20+MAX(0,Projection!$C$24-M113)/Projection!$C$4-Projection!$D$21)*EXP($C$5+SQRT($C$4)*D113)^0.5</f>
        <v/>
      </c>
      <c r="O113" s="17">
        <f>N113*EXP($C$5+SQRT($C$4)*E113)+(Projection!$E$20+MAX(0,Projection!$D$24-N113)/Projection!$C$4-Projection!$E$21)*EXP($C$5+SQRT($C$4)*E113)^0.5</f>
        <v/>
      </c>
      <c r="P113" s="17">
        <f>O113*EXP($C$5+SQRT($C$4)*F113)+(Projection!$F$20+MAX(0,Projection!$E$24-O113)/Projection!$C$4-Projection!$F$21)*EXP($C$5+SQRT($C$4)*F113)^0.5</f>
        <v/>
      </c>
      <c r="Q113" s="17">
        <f>P113*EXP($C$5+SQRT($C$4)*G113)+(Projection!$G$20+MAX(0,Projection!$F$24-P113)/Projection!$C$4-Projection!$G$21)*EXP($C$5+SQRT($C$4)*G113)^0.5</f>
        <v/>
      </c>
      <c r="R113" s="17">
        <f>Q113*EXP($C$5+SQRT($C$4)*H113)+(Projection!$H$20+MAX(0,Projection!$G$24-Q113)/Projection!$C$4-Projection!$H$21)*EXP($C$5+SQRT($C$4)*H113)^0.5</f>
        <v/>
      </c>
      <c r="S113" s="17">
        <f>R113*EXP($C$5+SQRT($C$4)*I113)+(Projection!$I$20+MAX(0,Projection!$H$24-R113)/Projection!$C$4-Projection!$I$21)*EXP($C$5+SQRT($C$4)*I113)^0.5</f>
        <v/>
      </c>
      <c r="T113" s="17">
        <f>S113*EXP($C$5+SQRT($C$4)*J113)+(Projection!$J$20+MAX(0,Projection!$I$24-S113)/Projection!$C$4-Projection!$J$21)*EXP($C$5+SQRT($C$4)*J113)^0.5</f>
        <v/>
      </c>
      <c r="U113" s="17">
        <f>T113*EXP($C$5+SQRT($C$4)*K113)+(Projection!$K$20+MAX(0,Projection!$J$24-T113)/Projection!$C$4-Projection!$K$21)*EXP($C$5+SQRT($C$4)*K113)^0.5</f>
        <v/>
      </c>
      <c r="V113" s="17">
        <f>U113*EXP($C$5+SQRT($C$4)*L113)+(Projection!$L$20+MAX(0,Projection!$K$24-U113)/Projection!$C$4-Projection!$L$21)*EXP($C$5+SQRT($C$4)*L113)^0.5</f>
        <v/>
      </c>
      <c r="W113" s="13">
        <f>M113/Projection!$C$24</f>
        <v/>
      </c>
      <c r="X113" s="13">
        <f>N113/Projection!$D$24</f>
        <v/>
      </c>
      <c r="Y113" s="13">
        <f>O113/Projection!$E$24</f>
        <v/>
      </c>
      <c r="Z113" s="13">
        <f>P113/Projection!$F$24</f>
        <v/>
      </c>
      <c r="AA113" s="13">
        <f>Q113/Projection!$G$24</f>
        <v/>
      </c>
      <c r="AB113" s="13">
        <f>R113/Projection!$H$24</f>
        <v/>
      </c>
      <c r="AC113" s="13">
        <f>S113/Projection!$I$24</f>
        <v/>
      </c>
      <c r="AD113" s="13">
        <f>T113/Projection!$J$24</f>
        <v/>
      </c>
      <c r="AE113" s="13">
        <f>U113/Projection!$K$24</f>
        <v/>
      </c>
      <c r="AF113" s="13">
        <f>V113/Projection!$L$24</f>
        <v/>
      </c>
      <c r="AG113" s="13">
        <f>MIN(W113:AF113)</f>
        <v/>
      </c>
    </row>
    <row r="114">
      <c r="B114" s="2" t="n">
        <v>101</v>
      </c>
      <c r="C114" s="20" t="n">
        <v>-0.348756</v>
      </c>
      <c r="D114" s="20" t="n">
        <v>1.08172</v>
      </c>
      <c r="E114" s="20" t="n">
        <v>0.118224</v>
      </c>
      <c r="F114" s="20" t="n">
        <v>0.171935</v>
      </c>
      <c r="G114" s="20" t="n">
        <v>0.769414</v>
      </c>
      <c r="H114" s="20" t="n">
        <v>-1.214953</v>
      </c>
      <c r="I114" s="20" t="n">
        <v>0.709386</v>
      </c>
      <c r="J114" s="20" t="n">
        <v>1.161986</v>
      </c>
      <c r="K114" s="20" t="n">
        <v>0.631957</v>
      </c>
      <c r="L114" s="20" t="n">
        <v>1.755352</v>
      </c>
      <c r="M114" s="17">
        <f>Projection!$C$13*EXP($C$5+SQRT($C$4)*C114)+(Projection!$C$20+MAX(0,Projection!$C$14-Projection!$C$13)/Projection!$C$4-Projection!$C$21)*EXP($C$5+SQRT($C$4)*C114)^0.5</f>
        <v/>
      </c>
      <c r="N114" s="17">
        <f>M114*EXP($C$5+SQRT($C$4)*D114)+(Projection!$D$20+MAX(0,Projection!$C$24-M114)/Projection!$C$4-Projection!$D$21)*EXP($C$5+SQRT($C$4)*D114)^0.5</f>
        <v/>
      </c>
      <c r="O114" s="17">
        <f>N114*EXP($C$5+SQRT($C$4)*E114)+(Projection!$E$20+MAX(0,Projection!$D$24-N114)/Projection!$C$4-Projection!$E$21)*EXP($C$5+SQRT($C$4)*E114)^0.5</f>
        <v/>
      </c>
      <c r="P114" s="17">
        <f>O114*EXP($C$5+SQRT($C$4)*F114)+(Projection!$F$20+MAX(0,Projection!$E$24-O114)/Projection!$C$4-Projection!$F$21)*EXP($C$5+SQRT($C$4)*F114)^0.5</f>
        <v/>
      </c>
      <c r="Q114" s="17">
        <f>P114*EXP($C$5+SQRT($C$4)*G114)+(Projection!$G$20+MAX(0,Projection!$F$24-P114)/Projection!$C$4-Projection!$G$21)*EXP($C$5+SQRT($C$4)*G114)^0.5</f>
        <v/>
      </c>
      <c r="R114" s="17">
        <f>Q114*EXP($C$5+SQRT($C$4)*H114)+(Projection!$H$20+MAX(0,Projection!$G$24-Q114)/Projection!$C$4-Projection!$H$21)*EXP($C$5+SQRT($C$4)*H114)^0.5</f>
        <v/>
      </c>
      <c r="S114" s="17">
        <f>R114*EXP($C$5+SQRT($C$4)*I114)+(Projection!$I$20+MAX(0,Projection!$H$24-R114)/Projection!$C$4-Projection!$I$21)*EXP($C$5+SQRT($C$4)*I114)^0.5</f>
        <v/>
      </c>
      <c r="T114" s="17">
        <f>S114*EXP($C$5+SQRT($C$4)*J114)+(Projection!$J$20+MAX(0,Projection!$I$24-S114)/Projection!$C$4-Projection!$J$21)*EXP($C$5+SQRT($C$4)*J114)^0.5</f>
        <v/>
      </c>
      <c r="U114" s="17">
        <f>T114*EXP($C$5+SQRT($C$4)*K114)+(Projection!$K$20+MAX(0,Projection!$J$24-T114)/Projection!$C$4-Projection!$K$21)*EXP($C$5+SQRT($C$4)*K114)^0.5</f>
        <v/>
      </c>
      <c r="V114" s="17">
        <f>U114*EXP($C$5+SQRT($C$4)*L114)+(Projection!$L$20+MAX(0,Projection!$K$24-U114)/Projection!$C$4-Projection!$L$21)*EXP($C$5+SQRT($C$4)*L114)^0.5</f>
        <v/>
      </c>
      <c r="W114" s="13">
        <f>M114/Projection!$C$24</f>
        <v/>
      </c>
      <c r="X114" s="13">
        <f>N114/Projection!$D$24</f>
        <v/>
      </c>
      <c r="Y114" s="13">
        <f>O114/Projection!$E$24</f>
        <v/>
      </c>
      <c r="Z114" s="13">
        <f>P114/Projection!$F$24</f>
        <v/>
      </c>
      <c r="AA114" s="13">
        <f>Q114/Projection!$G$24</f>
        <v/>
      </c>
      <c r="AB114" s="13">
        <f>R114/Projection!$H$24</f>
        <v/>
      </c>
      <c r="AC114" s="13">
        <f>S114/Projection!$I$24</f>
        <v/>
      </c>
      <c r="AD114" s="13">
        <f>T114/Projection!$J$24</f>
        <v/>
      </c>
      <c r="AE114" s="13">
        <f>U114/Projection!$K$24</f>
        <v/>
      </c>
      <c r="AF114" s="13">
        <f>V114/Projection!$L$24</f>
        <v/>
      </c>
      <c r="AG114" s="13">
        <f>MIN(W114:AF114)</f>
        <v/>
      </c>
    </row>
    <row r="115">
      <c r="B115" s="2" t="n">
        <v>102</v>
      </c>
      <c r="C115" s="20" t="n">
        <v>2.211665</v>
      </c>
      <c r="D115" s="20" t="n">
        <v>-0.755842</v>
      </c>
      <c r="E115" s="20" t="n">
        <v>-2.653761</v>
      </c>
      <c r="F115" s="20" t="n">
        <v>-1.469876</v>
      </c>
      <c r="G115" s="20" t="n">
        <v>-0.82003</v>
      </c>
      <c r="H115" s="20" t="n">
        <v>1.003824</v>
      </c>
      <c r="I115" s="20" t="n">
        <v>0.594284</v>
      </c>
      <c r="J115" s="20" t="n">
        <v>0.206068</v>
      </c>
      <c r="K115" s="20" t="n">
        <v>-1.009059</v>
      </c>
      <c r="L115" s="20" t="n">
        <v>-0.556917</v>
      </c>
      <c r="M115" s="17">
        <f>Projection!$C$13*EXP($C$5+SQRT($C$4)*C115)+(Projection!$C$20+MAX(0,Projection!$C$14-Projection!$C$13)/Projection!$C$4-Projection!$C$21)*EXP($C$5+SQRT($C$4)*C115)^0.5</f>
        <v/>
      </c>
      <c r="N115" s="17">
        <f>M115*EXP($C$5+SQRT($C$4)*D115)+(Projection!$D$20+MAX(0,Projection!$C$24-M115)/Projection!$C$4-Projection!$D$21)*EXP($C$5+SQRT($C$4)*D115)^0.5</f>
        <v/>
      </c>
      <c r="O115" s="17">
        <f>N115*EXP($C$5+SQRT($C$4)*E115)+(Projection!$E$20+MAX(0,Projection!$D$24-N115)/Projection!$C$4-Projection!$E$21)*EXP($C$5+SQRT($C$4)*E115)^0.5</f>
        <v/>
      </c>
      <c r="P115" s="17">
        <f>O115*EXP($C$5+SQRT($C$4)*F115)+(Projection!$F$20+MAX(0,Projection!$E$24-O115)/Projection!$C$4-Projection!$F$21)*EXP($C$5+SQRT($C$4)*F115)^0.5</f>
        <v/>
      </c>
      <c r="Q115" s="17">
        <f>P115*EXP($C$5+SQRT($C$4)*G115)+(Projection!$G$20+MAX(0,Projection!$F$24-P115)/Projection!$C$4-Projection!$G$21)*EXP($C$5+SQRT($C$4)*G115)^0.5</f>
        <v/>
      </c>
      <c r="R115" s="17">
        <f>Q115*EXP($C$5+SQRT($C$4)*H115)+(Projection!$H$20+MAX(0,Projection!$G$24-Q115)/Projection!$C$4-Projection!$H$21)*EXP($C$5+SQRT($C$4)*H115)^0.5</f>
        <v/>
      </c>
      <c r="S115" s="17">
        <f>R115*EXP($C$5+SQRT($C$4)*I115)+(Projection!$I$20+MAX(0,Projection!$H$24-R115)/Projection!$C$4-Projection!$I$21)*EXP($C$5+SQRT($C$4)*I115)^0.5</f>
        <v/>
      </c>
      <c r="T115" s="17">
        <f>S115*EXP($C$5+SQRT($C$4)*J115)+(Projection!$J$20+MAX(0,Projection!$I$24-S115)/Projection!$C$4-Projection!$J$21)*EXP($C$5+SQRT($C$4)*J115)^0.5</f>
        <v/>
      </c>
      <c r="U115" s="17">
        <f>T115*EXP($C$5+SQRT($C$4)*K115)+(Projection!$K$20+MAX(0,Projection!$J$24-T115)/Projection!$C$4-Projection!$K$21)*EXP($C$5+SQRT($C$4)*K115)^0.5</f>
        <v/>
      </c>
      <c r="V115" s="17">
        <f>U115*EXP($C$5+SQRT($C$4)*L115)+(Projection!$L$20+MAX(0,Projection!$K$24-U115)/Projection!$C$4-Projection!$L$21)*EXP($C$5+SQRT($C$4)*L115)^0.5</f>
        <v/>
      </c>
      <c r="W115" s="13">
        <f>M115/Projection!$C$24</f>
        <v/>
      </c>
      <c r="X115" s="13">
        <f>N115/Projection!$D$24</f>
        <v/>
      </c>
      <c r="Y115" s="13">
        <f>O115/Projection!$E$24</f>
        <v/>
      </c>
      <c r="Z115" s="13">
        <f>P115/Projection!$F$24</f>
        <v/>
      </c>
      <c r="AA115" s="13">
        <f>Q115/Projection!$G$24</f>
        <v/>
      </c>
      <c r="AB115" s="13">
        <f>R115/Projection!$H$24</f>
        <v/>
      </c>
      <c r="AC115" s="13">
        <f>S115/Projection!$I$24</f>
        <v/>
      </c>
      <c r="AD115" s="13">
        <f>T115/Projection!$J$24</f>
        <v/>
      </c>
      <c r="AE115" s="13">
        <f>U115/Projection!$K$24</f>
        <v/>
      </c>
      <c r="AF115" s="13">
        <f>V115/Projection!$L$24</f>
        <v/>
      </c>
      <c r="AG115" s="13">
        <f>MIN(W115:AF115)</f>
        <v/>
      </c>
    </row>
    <row r="116">
      <c r="B116" s="2" t="n">
        <v>103</v>
      </c>
      <c r="C116" s="20" t="n">
        <v>0.408147</v>
      </c>
      <c r="D116" s="20" t="n">
        <v>-0.354166</v>
      </c>
      <c r="E116" s="20" t="n">
        <v>-0.59377</v>
      </c>
      <c r="F116" s="20" t="n">
        <v>2.106463</v>
      </c>
      <c r="G116" s="20" t="n">
        <v>1.013644</v>
      </c>
      <c r="H116" s="20" t="n">
        <v>-0.790451</v>
      </c>
      <c r="I116" s="20" t="n">
        <v>-0.339037</v>
      </c>
      <c r="J116" s="20" t="n">
        <v>0.735949</v>
      </c>
      <c r="K116" s="20" t="n">
        <v>-0.009684999999999999</v>
      </c>
      <c r="L116" s="20" t="n">
        <v>1.122415</v>
      </c>
      <c r="M116" s="17">
        <f>Projection!$C$13*EXP($C$5+SQRT($C$4)*C116)+(Projection!$C$20+MAX(0,Projection!$C$14-Projection!$C$13)/Projection!$C$4-Projection!$C$21)*EXP($C$5+SQRT($C$4)*C116)^0.5</f>
        <v/>
      </c>
      <c r="N116" s="17">
        <f>M116*EXP($C$5+SQRT($C$4)*D116)+(Projection!$D$20+MAX(0,Projection!$C$24-M116)/Projection!$C$4-Projection!$D$21)*EXP($C$5+SQRT($C$4)*D116)^0.5</f>
        <v/>
      </c>
      <c r="O116" s="17">
        <f>N116*EXP($C$5+SQRT($C$4)*E116)+(Projection!$E$20+MAX(0,Projection!$D$24-N116)/Projection!$C$4-Projection!$E$21)*EXP($C$5+SQRT($C$4)*E116)^0.5</f>
        <v/>
      </c>
      <c r="P116" s="17">
        <f>O116*EXP($C$5+SQRT($C$4)*F116)+(Projection!$F$20+MAX(0,Projection!$E$24-O116)/Projection!$C$4-Projection!$F$21)*EXP($C$5+SQRT($C$4)*F116)^0.5</f>
        <v/>
      </c>
      <c r="Q116" s="17">
        <f>P116*EXP($C$5+SQRT($C$4)*G116)+(Projection!$G$20+MAX(0,Projection!$F$24-P116)/Projection!$C$4-Projection!$G$21)*EXP($C$5+SQRT($C$4)*G116)^0.5</f>
        <v/>
      </c>
      <c r="R116" s="17">
        <f>Q116*EXP($C$5+SQRT($C$4)*H116)+(Projection!$H$20+MAX(0,Projection!$G$24-Q116)/Projection!$C$4-Projection!$H$21)*EXP($C$5+SQRT($C$4)*H116)^0.5</f>
        <v/>
      </c>
      <c r="S116" s="17">
        <f>R116*EXP($C$5+SQRT($C$4)*I116)+(Projection!$I$20+MAX(0,Projection!$H$24-R116)/Projection!$C$4-Projection!$I$21)*EXP($C$5+SQRT($C$4)*I116)^0.5</f>
        <v/>
      </c>
      <c r="T116" s="17">
        <f>S116*EXP($C$5+SQRT($C$4)*J116)+(Projection!$J$20+MAX(0,Projection!$I$24-S116)/Projection!$C$4-Projection!$J$21)*EXP($C$5+SQRT($C$4)*J116)^0.5</f>
        <v/>
      </c>
      <c r="U116" s="17">
        <f>T116*EXP($C$5+SQRT($C$4)*K116)+(Projection!$K$20+MAX(0,Projection!$J$24-T116)/Projection!$C$4-Projection!$K$21)*EXP($C$5+SQRT($C$4)*K116)^0.5</f>
        <v/>
      </c>
      <c r="V116" s="17">
        <f>U116*EXP($C$5+SQRT($C$4)*L116)+(Projection!$L$20+MAX(0,Projection!$K$24-U116)/Projection!$C$4-Projection!$L$21)*EXP($C$5+SQRT($C$4)*L116)^0.5</f>
        <v/>
      </c>
      <c r="W116" s="13">
        <f>M116/Projection!$C$24</f>
        <v/>
      </c>
      <c r="X116" s="13">
        <f>N116/Projection!$D$24</f>
        <v/>
      </c>
      <c r="Y116" s="13">
        <f>O116/Projection!$E$24</f>
        <v/>
      </c>
      <c r="Z116" s="13">
        <f>P116/Projection!$F$24</f>
        <v/>
      </c>
      <c r="AA116" s="13">
        <f>Q116/Projection!$G$24</f>
        <v/>
      </c>
      <c r="AB116" s="13">
        <f>R116/Projection!$H$24</f>
        <v/>
      </c>
      <c r="AC116" s="13">
        <f>S116/Projection!$I$24</f>
        <v/>
      </c>
      <c r="AD116" s="13">
        <f>T116/Projection!$J$24</f>
        <v/>
      </c>
      <c r="AE116" s="13">
        <f>U116/Projection!$K$24</f>
        <v/>
      </c>
      <c r="AF116" s="13">
        <f>V116/Projection!$L$24</f>
        <v/>
      </c>
      <c r="AG116" s="13">
        <f>MIN(W116:AF116)</f>
        <v/>
      </c>
    </row>
    <row r="117">
      <c r="B117" s="2" t="n">
        <v>104</v>
      </c>
      <c r="C117" s="20" t="n">
        <v>1.77349</v>
      </c>
      <c r="D117" s="20" t="n">
        <v>-0.422054</v>
      </c>
      <c r="E117" s="20" t="n">
        <v>1.71844</v>
      </c>
      <c r="F117" s="20" t="n">
        <v>0.797474</v>
      </c>
      <c r="G117" s="20" t="n">
        <v>-1.240713</v>
      </c>
      <c r="H117" s="20" t="n">
        <v>-0.114797</v>
      </c>
      <c r="I117" s="20" t="n">
        <v>-0.034891</v>
      </c>
      <c r="J117" s="20" t="n">
        <v>0.087579</v>
      </c>
      <c r="K117" s="20" t="n">
        <v>0.12845</v>
      </c>
      <c r="L117" s="20" t="n">
        <v>1.520852</v>
      </c>
      <c r="M117" s="17">
        <f>Projection!$C$13*EXP($C$5+SQRT($C$4)*C117)+(Projection!$C$20+MAX(0,Projection!$C$14-Projection!$C$13)/Projection!$C$4-Projection!$C$21)*EXP($C$5+SQRT($C$4)*C117)^0.5</f>
        <v/>
      </c>
      <c r="N117" s="17">
        <f>M117*EXP($C$5+SQRT($C$4)*D117)+(Projection!$D$20+MAX(0,Projection!$C$24-M117)/Projection!$C$4-Projection!$D$21)*EXP($C$5+SQRT($C$4)*D117)^0.5</f>
        <v/>
      </c>
      <c r="O117" s="17">
        <f>N117*EXP($C$5+SQRT($C$4)*E117)+(Projection!$E$20+MAX(0,Projection!$D$24-N117)/Projection!$C$4-Projection!$E$21)*EXP($C$5+SQRT($C$4)*E117)^0.5</f>
        <v/>
      </c>
      <c r="P117" s="17">
        <f>O117*EXP($C$5+SQRT($C$4)*F117)+(Projection!$F$20+MAX(0,Projection!$E$24-O117)/Projection!$C$4-Projection!$F$21)*EXP($C$5+SQRT($C$4)*F117)^0.5</f>
        <v/>
      </c>
      <c r="Q117" s="17">
        <f>P117*EXP($C$5+SQRT($C$4)*G117)+(Projection!$G$20+MAX(0,Projection!$F$24-P117)/Projection!$C$4-Projection!$G$21)*EXP($C$5+SQRT($C$4)*G117)^0.5</f>
        <v/>
      </c>
      <c r="R117" s="17">
        <f>Q117*EXP($C$5+SQRT($C$4)*H117)+(Projection!$H$20+MAX(0,Projection!$G$24-Q117)/Projection!$C$4-Projection!$H$21)*EXP($C$5+SQRT($C$4)*H117)^0.5</f>
        <v/>
      </c>
      <c r="S117" s="17">
        <f>R117*EXP($C$5+SQRT($C$4)*I117)+(Projection!$I$20+MAX(0,Projection!$H$24-R117)/Projection!$C$4-Projection!$I$21)*EXP($C$5+SQRT($C$4)*I117)^0.5</f>
        <v/>
      </c>
      <c r="T117" s="17">
        <f>S117*EXP($C$5+SQRT($C$4)*J117)+(Projection!$J$20+MAX(0,Projection!$I$24-S117)/Projection!$C$4-Projection!$J$21)*EXP($C$5+SQRT($C$4)*J117)^0.5</f>
        <v/>
      </c>
      <c r="U117" s="17">
        <f>T117*EXP($C$5+SQRT($C$4)*K117)+(Projection!$K$20+MAX(0,Projection!$J$24-T117)/Projection!$C$4-Projection!$K$21)*EXP($C$5+SQRT($C$4)*K117)^0.5</f>
        <v/>
      </c>
      <c r="V117" s="17">
        <f>U117*EXP($C$5+SQRT($C$4)*L117)+(Projection!$L$20+MAX(0,Projection!$K$24-U117)/Projection!$C$4-Projection!$L$21)*EXP($C$5+SQRT($C$4)*L117)^0.5</f>
        <v/>
      </c>
      <c r="W117" s="13">
        <f>M117/Projection!$C$24</f>
        <v/>
      </c>
      <c r="X117" s="13">
        <f>N117/Projection!$D$24</f>
        <v/>
      </c>
      <c r="Y117" s="13">
        <f>O117/Projection!$E$24</f>
        <v/>
      </c>
      <c r="Z117" s="13">
        <f>P117/Projection!$F$24</f>
        <v/>
      </c>
      <c r="AA117" s="13">
        <f>Q117/Projection!$G$24</f>
        <v/>
      </c>
      <c r="AB117" s="13">
        <f>R117/Projection!$H$24</f>
        <v/>
      </c>
      <c r="AC117" s="13">
        <f>S117/Projection!$I$24</f>
        <v/>
      </c>
      <c r="AD117" s="13">
        <f>T117/Projection!$J$24</f>
        <v/>
      </c>
      <c r="AE117" s="13">
        <f>U117/Projection!$K$24</f>
        <v/>
      </c>
      <c r="AF117" s="13">
        <f>V117/Projection!$L$24</f>
        <v/>
      </c>
      <c r="AG117" s="13">
        <f>MIN(W117:AF117)</f>
        <v/>
      </c>
    </row>
    <row r="118">
      <c r="B118" s="2" t="n">
        <v>105</v>
      </c>
      <c r="C118" s="20" t="n">
        <v>-0.16238</v>
      </c>
      <c r="D118" s="20" t="n">
        <v>1.403403</v>
      </c>
      <c r="E118" s="20" t="n">
        <v>1.318636</v>
      </c>
      <c r="F118" s="20" t="n">
        <v>-1.147101</v>
      </c>
      <c r="G118" s="20" t="n">
        <v>0.522624</v>
      </c>
      <c r="H118" s="20" t="n">
        <v>-1.244498</v>
      </c>
      <c r="I118" s="20" t="n">
        <v>-0.306755</v>
      </c>
      <c r="J118" s="20" t="n">
        <v>1.548193</v>
      </c>
      <c r="K118" s="20" t="n">
        <v>-0.463024</v>
      </c>
      <c r="L118" s="20" t="n">
        <v>0.006591</v>
      </c>
      <c r="M118" s="17">
        <f>Projection!$C$13*EXP($C$5+SQRT($C$4)*C118)+(Projection!$C$20+MAX(0,Projection!$C$14-Projection!$C$13)/Projection!$C$4-Projection!$C$21)*EXP($C$5+SQRT($C$4)*C118)^0.5</f>
        <v/>
      </c>
      <c r="N118" s="17">
        <f>M118*EXP($C$5+SQRT($C$4)*D118)+(Projection!$D$20+MAX(0,Projection!$C$24-M118)/Projection!$C$4-Projection!$D$21)*EXP($C$5+SQRT($C$4)*D118)^0.5</f>
        <v/>
      </c>
      <c r="O118" s="17">
        <f>N118*EXP($C$5+SQRT($C$4)*E118)+(Projection!$E$20+MAX(0,Projection!$D$24-N118)/Projection!$C$4-Projection!$E$21)*EXP($C$5+SQRT($C$4)*E118)^0.5</f>
        <v/>
      </c>
      <c r="P118" s="17">
        <f>O118*EXP($C$5+SQRT($C$4)*F118)+(Projection!$F$20+MAX(0,Projection!$E$24-O118)/Projection!$C$4-Projection!$F$21)*EXP($C$5+SQRT($C$4)*F118)^0.5</f>
        <v/>
      </c>
      <c r="Q118" s="17">
        <f>P118*EXP($C$5+SQRT($C$4)*G118)+(Projection!$G$20+MAX(0,Projection!$F$24-P118)/Projection!$C$4-Projection!$G$21)*EXP($C$5+SQRT($C$4)*G118)^0.5</f>
        <v/>
      </c>
      <c r="R118" s="17">
        <f>Q118*EXP($C$5+SQRT($C$4)*H118)+(Projection!$H$20+MAX(0,Projection!$G$24-Q118)/Projection!$C$4-Projection!$H$21)*EXP($C$5+SQRT($C$4)*H118)^0.5</f>
        <v/>
      </c>
      <c r="S118" s="17">
        <f>R118*EXP($C$5+SQRT($C$4)*I118)+(Projection!$I$20+MAX(0,Projection!$H$24-R118)/Projection!$C$4-Projection!$I$21)*EXP($C$5+SQRT($C$4)*I118)^0.5</f>
        <v/>
      </c>
      <c r="T118" s="17">
        <f>S118*EXP($C$5+SQRT($C$4)*J118)+(Projection!$J$20+MAX(0,Projection!$I$24-S118)/Projection!$C$4-Projection!$J$21)*EXP($C$5+SQRT($C$4)*J118)^0.5</f>
        <v/>
      </c>
      <c r="U118" s="17">
        <f>T118*EXP($C$5+SQRT($C$4)*K118)+(Projection!$K$20+MAX(0,Projection!$J$24-T118)/Projection!$C$4-Projection!$K$21)*EXP($C$5+SQRT($C$4)*K118)^0.5</f>
        <v/>
      </c>
      <c r="V118" s="17">
        <f>U118*EXP($C$5+SQRT($C$4)*L118)+(Projection!$L$20+MAX(0,Projection!$K$24-U118)/Projection!$C$4-Projection!$L$21)*EXP($C$5+SQRT($C$4)*L118)^0.5</f>
        <v/>
      </c>
      <c r="W118" s="13">
        <f>M118/Projection!$C$24</f>
        <v/>
      </c>
      <c r="X118" s="13">
        <f>N118/Projection!$D$24</f>
        <v/>
      </c>
      <c r="Y118" s="13">
        <f>O118/Projection!$E$24</f>
        <v/>
      </c>
      <c r="Z118" s="13">
        <f>P118/Projection!$F$24</f>
        <v/>
      </c>
      <c r="AA118" s="13">
        <f>Q118/Projection!$G$24</f>
        <v/>
      </c>
      <c r="AB118" s="13">
        <f>R118/Projection!$H$24</f>
        <v/>
      </c>
      <c r="AC118" s="13">
        <f>S118/Projection!$I$24</f>
        <v/>
      </c>
      <c r="AD118" s="13">
        <f>T118/Projection!$J$24</f>
        <v/>
      </c>
      <c r="AE118" s="13">
        <f>U118/Projection!$K$24</f>
        <v/>
      </c>
      <c r="AF118" s="13">
        <f>V118/Projection!$L$24</f>
        <v/>
      </c>
      <c r="AG118" s="13">
        <f>MIN(W118:AF118)</f>
        <v/>
      </c>
    </row>
    <row r="119">
      <c r="B119" s="2" t="n">
        <v>106</v>
      </c>
      <c r="C119" s="20" t="n">
        <v>0.247738</v>
      </c>
      <c r="D119" s="20" t="n">
        <v>-1.356466</v>
      </c>
      <c r="E119" s="20" t="n">
        <v>1.386681</v>
      </c>
      <c r="F119" s="20" t="n">
        <v>0.598021</v>
      </c>
      <c r="G119" s="20" t="n">
        <v>-0.916364</v>
      </c>
      <c r="H119" s="20" t="n">
        <v>-0.796489</v>
      </c>
      <c r="I119" s="20" t="n">
        <v>-0.246643</v>
      </c>
      <c r="J119" s="20" t="n">
        <v>-0.253921</v>
      </c>
      <c r="K119" s="20" t="n">
        <v>-0.170702</v>
      </c>
      <c r="L119" s="20" t="n">
        <v>-0.32849</v>
      </c>
      <c r="M119" s="17">
        <f>Projection!$C$13*EXP($C$5+SQRT($C$4)*C119)+(Projection!$C$20+MAX(0,Projection!$C$14-Projection!$C$13)/Projection!$C$4-Projection!$C$21)*EXP($C$5+SQRT($C$4)*C119)^0.5</f>
        <v/>
      </c>
      <c r="N119" s="17">
        <f>M119*EXP($C$5+SQRT($C$4)*D119)+(Projection!$D$20+MAX(0,Projection!$C$24-M119)/Projection!$C$4-Projection!$D$21)*EXP($C$5+SQRT($C$4)*D119)^0.5</f>
        <v/>
      </c>
      <c r="O119" s="17">
        <f>N119*EXP($C$5+SQRT($C$4)*E119)+(Projection!$E$20+MAX(0,Projection!$D$24-N119)/Projection!$C$4-Projection!$E$21)*EXP($C$5+SQRT($C$4)*E119)^0.5</f>
        <v/>
      </c>
      <c r="P119" s="17">
        <f>O119*EXP($C$5+SQRT($C$4)*F119)+(Projection!$F$20+MAX(0,Projection!$E$24-O119)/Projection!$C$4-Projection!$F$21)*EXP($C$5+SQRT($C$4)*F119)^0.5</f>
        <v/>
      </c>
      <c r="Q119" s="17">
        <f>P119*EXP($C$5+SQRT($C$4)*G119)+(Projection!$G$20+MAX(0,Projection!$F$24-P119)/Projection!$C$4-Projection!$G$21)*EXP($C$5+SQRT($C$4)*G119)^0.5</f>
        <v/>
      </c>
      <c r="R119" s="17">
        <f>Q119*EXP($C$5+SQRT($C$4)*H119)+(Projection!$H$20+MAX(0,Projection!$G$24-Q119)/Projection!$C$4-Projection!$H$21)*EXP($C$5+SQRT($C$4)*H119)^0.5</f>
        <v/>
      </c>
      <c r="S119" s="17">
        <f>R119*EXP($C$5+SQRT($C$4)*I119)+(Projection!$I$20+MAX(0,Projection!$H$24-R119)/Projection!$C$4-Projection!$I$21)*EXP($C$5+SQRT($C$4)*I119)^0.5</f>
        <v/>
      </c>
      <c r="T119" s="17">
        <f>S119*EXP($C$5+SQRT($C$4)*J119)+(Projection!$J$20+MAX(0,Projection!$I$24-S119)/Projection!$C$4-Projection!$J$21)*EXP($C$5+SQRT($C$4)*J119)^0.5</f>
        <v/>
      </c>
      <c r="U119" s="17">
        <f>T119*EXP($C$5+SQRT($C$4)*K119)+(Projection!$K$20+MAX(0,Projection!$J$24-T119)/Projection!$C$4-Projection!$K$21)*EXP($C$5+SQRT($C$4)*K119)^0.5</f>
        <v/>
      </c>
      <c r="V119" s="17">
        <f>U119*EXP($C$5+SQRT($C$4)*L119)+(Projection!$L$20+MAX(0,Projection!$K$24-U119)/Projection!$C$4-Projection!$L$21)*EXP($C$5+SQRT($C$4)*L119)^0.5</f>
        <v/>
      </c>
      <c r="W119" s="13">
        <f>M119/Projection!$C$24</f>
        <v/>
      </c>
      <c r="X119" s="13">
        <f>N119/Projection!$D$24</f>
        <v/>
      </c>
      <c r="Y119" s="13">
        <f>O119/Projection!$E$24</f>
        <v/>
      </c>
      <c r="Z119" s="13">
        <f>P119/Projection!$F$24</f>
        <v/>
      </c>
      <c r="AA119" s="13">
        <f>Q119/Projection!$G$24</f>
        <v/>
      </c>
      <c r="AB119" s="13">
        <f>R119/Projection!$H$24</f>
        <v/>
      </c>
      <c r="AC119" s="13">
        <f>S119/Projection!$I$24</f>
        <v/>
      </c>
      <c r="AD119" s="13">
        <f>T119/Projection!$J$24</f>
        <v/>
      </c>
      <c r="AE119" s="13">
        <f>U119/Projection!$K$24</f>
        <v/>
      </c>
      <c r="AF119" s="13">
        <f>V119/Projection!$L$24</f>
        <v/>
      </c>
      <c r="AG119" s="13">
        <f>MIN(W119:AF119)</f>
        <v/>
      </c>
    </row>
    <row r="120">
      <c r="B120" s="2" t="n">
        <v>107</v>
      </c>
      <c r="C120" s="20" t="n">
        <v>0.705446</v>
      </c>
      <c r="D120" s="20" t="n">
        <v>0.301727</v>
      </c>
      <c r="E120" s="20" t="n">
        <v>-0.323909</v>
      </c>
      <c r="F120" s="20" t="n">
        <v>-0.664872</v>
      </c>
      <c r="G120" s="20" t="n">
        <v>0.443632</v>
      </c>
      <c r="H120" s="20" t="n">
        <v>0.516259</v>
      </c>
      <c r="I120" s="20" t="n">
        <v>0.932344</v>
      </c>
      <c r="J120" s="20" t="n">
        <v>0.258268</v>
      </c>
      <c r="K120" s="20" t="n">
        <v>0.311719</v>
      </c>
      <c r="L120" s="20" t="n">
        <v>-0.858298</v>
      </c>
      <c r="M120" s="17">
        <f>Projection!$C$13*EXP($C$5+SQRT($C$4)*C120)+(Projection!$C$20+MAX(0,Projection!$C$14-Projection!$C$13)/Projection!$C$4-Projection!$C$21)*EXP($C$5+SQRT($C$4)*C120)^0.5</f>
        <v/>
      </c>
      <c r="N120" s="17">
        <f>M120*EXP($C$5+SQRT($C$4)*D120)+(Projection!$D$20+MAX(0,Projection!$C$24-M120)/Projection!$C$4-Projection!$D$21)*EXP($C$5+SQRT($C$4)*D120)^0.5</f>
        <v/>
      </c>
      <c r="O120" s="17">
        <f>N120*EXP($C$5+SQRT($C$4)*E120)+(Projection!$E$20+MAX(0,Projection!$D$24-N120)/Projection!$C$4-Projection!$E$21)*EXP($C$5+SQRT($C$4)*E120)^0.5</f>
        <v/>
      </c>
      <c r="P120" s="17">
        <f>O120*EXP($C$5+SQRT($C$4)*F120)+(Projection!$F$20+MAX(0,Projection!$E$24-O120)/Projection!$C$4-Projection!$F$21)*EXP($C$5+SQRT($C$4)*F120)^0.5</f>
        <v/>
      </c>
      <c r="Q120" s="17">
        <f>P120*EXP($C$5+SQRT($C$4)*G120)+(Projection!$G$20+MAX(0,Projection!$F$24-P120)/Projection!$C$4-Projection!$G$21)*EXP($C$5+SQRT($C$4)*G120)^0.5</f>
        <v/>
      </c>
      <c r="R120" s="17">
        <f>Q120*EXP($C$5+SQRT($C$4)*H120)+(Projection!$H$20+MAX(0,Projection!$G$24-Q120)/Projection!$C$4-Projection!$H$21)*EXP($C$5+SQRT($C$4)*H120)^0.5</f>
        <v/>
      </c>
      <c r="S120" s="17">
        <f>R120*EXP($C$5+SQRT($C$4)*I120)+(Projection!$I$20+MAX(0,Projection!$H$24-R120)/Projection!$C$4-Projection!$I$21)*EXP($C$5+SQRT($C$4)*I120)^0.5</f>
        <v/>
      </c>
      <c r="T120" s="17">
        <f>S120*EXP($C$5+SQRT($C$4)*J120)+(Projection!$J$20+MAX(0,Projection!$I$24-S120)/Projection!$C$4-Projection!$J$21)*EXP($C$5+SQRT($C$4)*J120)^0.5</f>
        <v/>
      </c>
      <c r="U120" s="17">
        <f>T120*EXP($C$5+SQRT($C$4)*K120)+(Projection!$K$20+MAX(0,Projection!$J$24-T120)/Projection!$C$4-Projection!$K$21)*EXP($C$5+SQRT($C$4)*K120)^0.5</f>
        <v/>
      </c>
      <c r="V120" s="17">
        <f>U120*EXP($C$5+SQRT($C$4)*L120)+(Projection!$L$20+MAX(0,Projection!$K$24-U120)/Projection!$C$4-Projection!$L$21)*EXP($C$5+SQRT($C$4)*L120)^0.5</f>
        <v/>
      </c>
      <c r="W120" s="13">
        <f>M120/Projection!$C$24</f>
        <v/>
      </c>
      <c r="X120" s="13">
        <f>N120/Projection!$D$24</f>
        <v/>
      </c>
      <c r="Y120" s="13">
        <f>O120/Projection!$E$24</f>
        <v/>
      </c>
      <c r="Z120" s="13">
        <f>P120/Projection!$F$24</f>
        <v/>
      </c>
      <c r="AA120" s="13">
        <f>Q120/Projection!$G$24</f>
        <v/>
      </c>
      <c r="AB120" s="13">
        <f>R120/Projection!$H$24</f>
        <v/>
      </c>
      <c r="AC120" s="13">
        <f>S120/Projection!$I$24</f>
        <v/>
      </c>
      <c r="AD120" s="13">
        <f>T120/Projection!$J$24</f>
        <v/>
      </c>
      <c r="AE120" s="13">
        <f>U120/Projection!$K$24</f>
        <v/>
      </c>
      <c r="AF120" s="13">
        <f>V120/Projection!$L$24</f>
        <v/>
      </c>
      <c r="AG120" s="13">
        <f>MIN(W120:AF120)</f>
        <v/>
      </c>
    </row>
    <row r="121">
      <c r="B121" s="2" t="n">
        <v>108</v>
      </c>
      <c r="C121" s="20" t="n">
        <v>0.371</v>
      </c>
      <c r="D121" s="20" t="n">
        <v>0.573591</v>
      </c>
      <c r="E121" s="20" t="n">
        <v>-0.190203</v>
      </c>
      <c r="F121" s="20" t="n">
        <v>-1.332037</v>
      </c>
      <c r="G121" s="20" t="n">
        <v>-1.312301</v>
      </c>
      <c r="H121" s="20" t="n">
        <v>-0.57665</v>
      </c>
      <c r="I121" s="20" t="n">
        <v>-2.094037</v>
      </c>
      <c r="J121" s="20" t="n">
        <v>0.676772</v>
      </c>
      <c r="K121" s="20" t="n">
        <v>-0.077213</v>
      </c>
      <c r="L121" s="20" t="n">
        <v>1.526167</v>
      </c>
      <c r="M121" s="17">
        <f>Projection!$C$13*EXP($C$5+SQRT($C$4)*C121)+(Projection!$C$20+MAX(0,Projection!$C$14-Projection!$C$13)/Projection!$C$4-Projection!$C$21)*EXP($C$5+SQRT($C$4)*C121)^0.5</f>
        <v/>
      </c>
      <c r="N121" s="17">
        <f>M121*EXP($C$5+SQRT($C$4)*D121)+(Projection!$D$20+MAX(0,Projection!$C$24-M121)/Projection!$C$4-Projection!$D$21)*EXP($C$5+SQRT($C$4)*D121)^0.5</f>
        <v/>
      </c>
      <c r="O121" s="17">
        <f>N121*EXP($C$5+SQRT($C$4)*E121)+(Projection!$E$20+MAX(0,Projection!$D$24-N121)/Projection!$C$4-Projection!$E$21)*EXP($C$5+SQRT($C$4)*E121)^0.5</f>
        <v/>
      </c>
      <c r="P121" s="17">
        <f>O121*EXP($C$5+SQRT($C$4)*F121)+(Projection!$F$20+MAX(0,Projection!$E$24-O121)/Projection!$C$4-Projection!$F$21)*EXP($C$5+SQRT($C$4)*F121)^0.5</f>
        <v/>
      </c>
      <c r="Q121" s="17">
        <f>P121*EXP($C$5+SQRT($C$4)*G121)+(Projection!$G$20+MAX(0,Projection!$F$24-P121)/Projection!$C$4-Projection!$G$21)*EXP($C$5+SQRT($C$4)*G121)^0.5</f>
        <v/>
      </c>
      <c r="R121" s="17">
        <f>Q121*EXP($C$5+SQRT($C$4)*H121)+(Projection!$H$20+MAX(0,Projection!$G$24-Q121)/Projection!$C$4-Projection!$H$21)*EXP($C$5+SQRT($C$4)*H121)^0.5</f>
        <v/>
      </c>
      <c r="S121" s="17">
        <f>R121*EXP($C$5+SQRT($C$4)*I121)+(Projection!$I$20+MAX(0,Projection!$H$24-R121)/Projection!$C$4-Projection!$I$21)*EXP($C$5+SQRT($C$4)*I121)^0.5</f>
        <v/>
      </c>
      <c r="T121" s="17">
        <f>S121*EXP($C$5+SQRT($C$4)*J121)+(Projection!$J$20+MAX(0,Projection!$I$24-S121)/Projection!$C$4-Projection!$J$21)*EXP($C$5+SQRT($C$4)*J121)^0.5</f>
        <v/>
      </c>
      <c r="U121" s="17">
        <f>T121*EXP($C$5+SQRT($C$4)*K121)+(Projection!$K$20+MAX(0,Projection!$J$24-T121)/Projection!$C$4-Projection!$K$21)*EXP($C$5+SQRT($C$4)*K121)^0.5</f>
        <v/>
      </c>
      <c r="V121" s="17">
        <f>U121*EXP($C$5+SQRT($C$4)*L121)+(Projection!$L$20+MAX(0,Projection!$K$24-U121)/Projection!$C$4-Projection!$L$21)*EXP($C$5+SQRT($C$4)*L121)^0.5</f>
        <v/>
      </c>
      <c r="W121" s="13">
        <f>M121/Projection!$C$24</f>
        <v/>
      </c>
      <c r="X121" s="13">
        <f>N121/Projection!$D$24</f>
        <v/>
      </c>
      <c r="Y121" s="13">
        <f>O121/Projection!$E$24</f>
        <v/>
      </c>
      <c r="Z121" s="13">
        <f>P121/Projection!$F$24</f>
        <v/>
      </c>
      <c r="AA121" s="13">
        <f>Q121/Projection!$G$24</f>
        <v/>
      </c>
      <c r="AB121" s="13">
        <f>R121/Projection!$H$24</f>
        <v/>
      </c>
      <c r="AC121" s="13">
        <f>S121/Projection!$I$24</f>
        <v/>
      </c>
      <c r="AD121" s="13">
        <f>T121/Projection!$J$24</f>
        <v/>
      </c>
      <c r="AE121" s="13">
        <f>U121/Projection!$K$24</f>
        <v/>
      </c>
      <c r="AF121" s="13">
        <f>V121/Projection!$L$24</f>
        <v/>
      </c>
      <c r="AG121" s="13">
        <f>MIN(W121:AF121)</f>
        <v/>
      </c>
    </row>
    <row r="122">
      <c r="B122" s="2" t="n">
        <v>109</v>
      </c>
      <c r="C122" s="20" t="n">
        <v>-1.192458</v>
      </c>
      <c r="D122" s="20" t="n">
        <v>-0.790787</v>
      </c>
      <c r="E122" s="20" t="n">
        <v>0.277604</v>
      </c>
      <c r="F122" s="20" t="n">
        <v>-0.054396</v>
      </c>
      <c r="G122" s="20" t="n">
        <v>1.244761</v>
      </c>
      <c r="H122" s="20" t="n">
        <v>-1.907979</v>
      </c>
      <c r="I122" s="20" t="n">
        <v>-0.07964499999999999</v>
      </c>
      <c r="J122" s="20" t="n">
        <v>-0.387673</v>
      </c>
      <c r="K122" s="20" t="n">
        <v>-0.897842</v>
      </c>
      <c r="L122" s="20" t="n">
        <v>-0.9124989999999999</v>
      </c>
      <c r="M122" s="17">
        <f>Projection!$C$13*EXP($C$5+SQRT($C$4)*C122)+(Projection!$C$20+MAX(0,Projection!$C$14-Projection!$C$13)/Projection!$C$4-Projection!$C$21)*EXP($C$5+SQRT($C$4)*C122)^0.5</f>
        <v/>
      </c>
      <c r="N122" s="17">
        <f>M122*EXP($C$5+SQRT($C$4)*D122)+(Projection!$D$20+MAX(0,Projection!$C$24-M122)/Projection!$C$4-Projection!$D$21)*EXP($C$5+SQRT($C$4)*D122)^0.5</f>
        <v/>
      </c>
      <c r="O122" s="17">
        <f>N122*EXP($C$5+SQRT($C$4)*E122)+(Projection!$E$20+MAX(0,Projection!$D$24-N122)/Projection!$C$4-Projection!$E$21)*EXP($C$5+SQRT($C$4)*E122)^0.5</f>
        <v/>
      </c>
      <c r="P122" s="17">
        <f>O122*EXP($C$5+SQRT($C$4)*F122)+(Projection!$F$20+MAX(0,Projection!$E$24-O122)/Projection!$C$4-Projection!$F$21)*EXP($C$5+SQRT($C$4)*F122)^0.5</f>
        <v/>
      </c>
      <c r="Q122" s="17">
        <f>P122*EXP($C$5+SQRT($C$4)*G122)+(Projection!$G$20+MAX(0,Projection!$F$24-P122)/Projection!$C$4-Projection!$G$21)*EXP($C$5+SQRT($C$4)*G122)^0.5</f>
        <v/>
      </c>
      <c r="R122" s="17">
        <f>Q122*EXP($C$5+SQRT($C$4)*H122)+(Projection!$H$20+MAX(0,Projection!$G$24-Q122)/Projection!$C$4-Projection!$H$21)*EXP($C$5+SQRT($C$4)*H122)^0.5</f>
        <v/>
      </c>
      <c r="S122" s="17">
        <f>R122*EXP($C$5+SQRT($C$4)*I122)+(Projection!$I$20+MAX(0,Projection!$H$24-R122)/Projection!$C$4-Projection!$I$21)*EXP($C$5+SQRT($C$4)*I122)^0.5</f>
        <v/>
      </c>
      <c r="T122" s="17">
        <f>S122*EXP($C$5+SQRT($C$4)*J122)+(Projection!$J$20+MAX(0,Projection!$I$24-S122)/Projection!$C$4-Projection!$J$21)*EXP($C$5+SQRT($C$4)*J122)^0.5</f>
        <v/>
      </c>
      <c r="U122" s="17">
        <f>T122*EXP($C$5+SQRT($C$4)*K122)+(Projection!$K$20+MAX(0,Projection!$J$24-T122)/Projection!$C$4-Projection!$K$21)*EXP($C$5+SQRT($C$4)*K122)^0.5</f>
        <v/>
      </c>
      <c r="V122" s="17">
        <f>U122*EXP($C$5+SQRT($C$4)*L122)+(Projection!$L$20+MAX(0,Projection!$K$24-U122)/Projection!$C$4-Projection!$L$21)*EXP($C$5+SQRT($C$4)*L122)^0.5</f>
        <v/>
      </c>
      <c r="W122" s="13">
        <f>M122/Projection!$C$24</f>
        <v/>
      </c>
      <c r="X122" s="13">
        <f>N122/Projection!$D$24</f>
        <v/>
      </c>
      <c r="Y122" s="13">
        <f>O122/Projection!$E$24</f>
        <v/>
      </c>
      <c r="Z122" s="13">
        <f>P122/Projection!$F$24</f>
        <v/>
      </c>
      <c r="AA122" s="13">
        <f>Q122/Projection!$G$24</f>
        <v/>
      </c>
      <c r="AB122" s="13">
        <f>R122/Projection!$H$24</f>
        <v/>
      </c>
      <c r="AC122" s="13">
        <f>S122/Projection!$I$24</f>
        <v/>
      </c>
      <c r="AD122" s="13">
        <f>T122/Projection!$J$24</f>
        <v/>
      </c>
      <c r="AE122" s="13">
        <f>U122/Projection!$K$24</f>
        <v/>
      </c>
      <c r="AF122" s="13">
        <f>V122/Projection!$L$24</f>
        <v/>
      </c>
      <c r="AG122" s="13">
        <f>MIN(W122:AF122)</f>
        <v/>
      </c>
    </row>
    <row r="123">
      <c r="B123" s="2" t="n">
        <v>110</v>
      </c>
      <c r="C123" s="20" t="n">
        <v>-0.09575400000000001</v>
      </c>
      <c r="D123" s="20" t="n">
        <v>0.054341</v>
      </c>
      <c r="E123" s="20" t="n">
        <v>0.436302</v>
      </c>
      <c r="F123" s="20" t="n">
        <v>-0.763193</v>
      </c>
      <c r="G123" s="20" t="n">
        <v>0.555303</v>
      </c>
      <c r="H123" s="20" t="n">
        <v>-0.135476</v>
      </c>
      <c r="I123" s="20" t="n">
        <v>-1.2911</v>
      </c>
      <c r="J123" s="20" t="n">
        <v>-0.492535</v>
      </c>
      <c r="K123" s="20" t="n">
        <v>0.095801</v>
      </c>
      <c r="L123" s="20" t="n">
        <v>-0.573514</v>
      </c>
      <c r="M123" s="17">
        <f>Projection!$C$13*EXP($C$5+SQRT($C$4)*C123)+(Projection!$C$20+MAX(0,Projection!$C$14-Projection!$C$13)/Projection!$C$4-Projection!$C$21)*EXP($C$5+SQRT($C$4)*C123)^0.5</f>
        <v/>
      </c>
      <c r="N123" s="17">
        <f>M123*EXP($C$5+SQRT($C$4)*D123)+(Projection!$D$20+MAX(0,Projection!$C$24-M123)/Projection!$C$4-Projection!$D$21)*EXP($C$5+SQRT($C$4)*D123)^0.5</f>
        <v/>
      </c>
      <c r="O123" s="17">
        <f>N123*EXP($C$5+SQRT($C$4)*E123)+(Projection!$E$20+MAX(0,Projection!$D$24-N123)/Projection!$C$4-Projection!$E$21)*EXP($C$5+SQRT($C$4)*E123)^0.5</f>
        <v/>
      </c>
      <c r="P123" s="17">
        <f>O123*EXP($C$5+SQRT($C$4)*F123)+(Projection!$F$20+MAX(0,Projection!$E$24-O123)/Projection!$C$4-Projection!$F$21)*EXP($C$5+SQRT($C$4)*F123)^0.5</f>
        <v/>
      </c>
      <c r="Q123" s="17">
        <f>P123*EXP($C$5+SQRT($C$4)*G123)+(Projection!$G$20+MAX(0,Projection!$F$24-P123)/Projection!$C$4-Projection!$G$21)*EXP($C$5+SQRT($C$4)*G123)^0.5</f>
        <v/>
      </c>
      <c r="R123" s="17">
        <f>Q123*EXP($C$5+SQRT($C$4)*H123)+(Projection!$H$20+MAX(0,Projection!$G$24-Q123)/Projection!$C$4-Projection!$H$21)*EXP($C$5+SQRT($C$4)*H123)^0.5</f>
        <v/>
      </c>
      <c r="S123" s="17">
        <f>R123*EXP($C$5+SQRT($C$4)*I123)+(Projection!$I$20+MAX(0,Projection!$H$24-R123)/Projection!$C$4-Projection!$I$21)*EXP($C$5+SQRT($C$4)*I123)^0.5</f>
        <v/>
      </c>
      <c r="T123" s="17">
        <f>S123*EXP($C$5+SQRT($C$4)*J123)+(Projection!$J$20+MAX(0,Projection!$I$24-S123)/Projection!$C$4-Projection!$J$21)*EXP($C$5+SQRT($C$4)*J123)^0.5</f>
        <v/>
      </c>
      <c r="U123" s="17">
        <f>T123*EXP($C$5+SQRT($C$4)*K123)+(Projection!$K$20+MAX(0,Projection!$J$24-T123)/Projection!$C$4-Projection!$K$21)*EXP($C$5+SQRT($C$4)*K123)^0.5</f>
        <v/>
      </c>
      <c r="V123" s="17">
        <f>U123*EXP($C$5+SQRT($C$4)*L123)+(Projection!$L$20+MAX(0,Projection!$K$24-U123)/Projection!$C$4-Projection!$L$21)*EXP($C$5+SQRT($C$4)*L123)^0.5</f>
        <v/>
      </c>
      <c r="W123" s="13">
        <f>M123/Projection!$C$24</f>
        <v/>
      </c>
      <c r="X123" s="13">
        <f>N123/Projection!$D$24</f>
        <v/>
      </c>
      <c r="Y123" s="13">
        <f>O123/Projection!$E$24</f>
        <v/>
      </c>
      <c r="Z123" s="13">
        <f>P123/Projection!$F$24</f>
        <v/>
      </c>
      <c r="AA123" s="13">
        <f>Q123/Projection!$G$24</f>
        <v/>
      </c>
      <c r="AB123" s="13">
        <f>R123/Projection!$H$24</f>
        <v/>
      </c>
      <c r="AC123" s="13">
        <f>S123/Projection!$I$24</f>
        <v/>
      </c>
      <c r="AD123" s="13">
        <f>T123/Projection!$J$24</f>
        <v/>
      </c>
      <c r="AE123" s="13">
        <f>U123/Projection!$K$24</f>
        <v/>
      </c>
      <c r="AF123" s="13">
        <f>V123/Projection!$L$24</f>
        <v/>
      </c>
      <c r="AG123" s="13">
        <f>MIN(W123:AF123)</f>
        <v/>
      </c>
    </row>
    <row r="124">
      <c r="B124" s="2" t="n">
        <v>111</v>
      </c>
      <c r="C124" s="20" t="n">
        <v>1.756595</v>
      </c>
      <c r="D124" s="20" t="n">
        <v>1.615232</v>
      </c>
      <c r="E124" s="20" t="n">
        <v>0.442042</v>
      </c>
      <c r="F124" s="20" t="n">
        <v>2.35675</v>
      </c>
      <c r="G124" s="20" t="n">
        <v>-0.145049</v>
      </c>
      <c r="H124" s="20" t="n">
        <v>-0.947322</v>
      </c>
      <c r="I124" s="20" t="n">
        <v>0.930092</v>
      </c>
      <c r="J124" s="20" t="n">
        <v>1.726434</v>
      </c>
      <c r="K124" s="20" t="n">
        <v>-0.377137</v>
      </c>
      <c r="L124" s="20" t="n">
        <v>1.065638</v>
      </c>
      <c r="M124" s="17">
        <f>Projection!$C$13*EXP($C$5+SQRT($C$4)*C124)+(Projection!$C$20+MAX(0,Projection!$C$14-Projection!$C$13)/Projection!$C$4-Projection!$C$21)*EXP($C$5+SQRT($C$4)*C124)^0.5</f>
        <v/>
      </c>
      <c r="N124" s="17">
        <f>M124*EXP($C$5+SQRT($C$4)*D124)+(Projection!$D$20+MAX(0,Projection!$C$24-M124)/Projection!$C$4-Projection!$D$21)*EXP($C$5+SQRT($C$4)*D124)^0.5</f>
        <v/>
      </c>
      <c r="O124" s="17">
        <f>N124*EXP($C$5+SQRT($C$4)*E124)+(Projection!$E$20+MAX(0,Projection!$D$24-N124)/Projection!$C$4-Projection!$E$21)*EXP($C$5+SQRT($C$4)*E124)^0.5</f>
        <v/>
      </c>
      <c r="P124" s="17">
        <f>O124*EXP($C$5+SQRT($C$4)*F124)+(Projection!$F$20+MAX(0,Projection!$E$24-O124)/Projection!$C$4-Projection!$F$21)*EXP($C$5+SQRT($C$4)*F124)^0.5</f>
        <v/>
      </c>
      <c r="Q124" s="17">
        <f>P124*EXP($C$5+SQRT($C$4)*G124)+(Projection!$G$20+MAX(0,Projection!$F$24-P124)/Projection!$C$4-Projection!$G$21)*EXP($C$5+SQRT($C$4)*G124)^0.5</f>
        <v/>
      </c>
      <c r="R124" s="17">
        <f>Q124*EXP($C$5+SQRT($C$4)*H124)+(Projection!$H$20+MAX(0,Projection!$G$24-Q124)/Projection!$C$4-Projection!$H$21)*EXP($C$5+SQRT($C$4)*H124)^0.5</f>
        <v/>
      </c>
      <c r="S124" s="17">
        <f>R124*EXP($C$5+SQRT($C$4)*I124)+(Projection!$I$20+MAX(0,Projection!$H$24-R124)/Projection!$C$4-Projection!$I$21)*EXP($C$5+SQRT($C$4)*I124)^0.5</f>
        <v/>
      </c>
      <c r="T124" s="17">
        <f>S124*EXP($C$5+SQRT($C$4)*J124)+(Projection!$J$20+MAX(0,Projection!$I$24-S124)/Projection!$C$4-Projection!$J$21)*EXP($C$5+SQRT($C$4)*J124)^0.5</f>
        <v/>
      </c>
      <c r="U124" s="17">
        <f>T124*EXP($C$5+SQRT($C$4)*K124)+(Projection!$K$20+MAX(0,Projection!$J$24-T124)/Projection!$C$4-Projection!$K$21)*EXP($C$5+SQRT($C$4)*K124)^0.5</f>
        <v/>
      </c>
      <c r="V124" s="17">
        <f>U124*EXP($C$5+SQRT($C$4)*L124)+(Projection!$L$20+MAX(0,Projection!$K$24-U124)/Projection!$C$4-Projection!$L$21)*EXP($C$5+SQRT($C$4)*L124)^0.5</f>
        <v/>
      </c>
      <c r="W124" s="13">
        <f>M124/Projection!$C$24</f>
        <v/>
      </c>
      <c r="X124" s="13">
        <f>N124/Projection!$D$24</f>
        <v/>
      </c>
      <c r="Y124" s="13">
        <f>O124/Projection!$E$24</f>
        <v/>
      </c>
      <c r="Z124" s="13">
        <f>P124/Projection!$F$24</f>
        <v/>
      </c>
      <c r="AA124" s="13">
        <f>Q124/Projection!$G$24</f>
        <v/>
      </c>
      <c r="AB124" s="13">
        <f>R124/Projection!$H$24</f>
        <v/>
      </c>
      <c r="AC124" s="13">
        <f>S124/Projection!$I$24</f>
        <v/>
      </c>
      <c r="AD124" s="13">
        <f>T124/Projection!$J$24</f>
        <v/>
      </c>
      <c r="AE124" s="13">
        <f>U124/Projection!$K$24</f>
        <v/>
      </c>
      <c r="AF124" s="13">
        <f>V124/Projection!$L$24</f>
        <v/>
      </c>
      <c r="AG124" s="13">
        <f>MIN(W124:AF124)</f>
        <v/>
      </c>
    </row>
    <row r="125">
      <c r="B125" s="2" t="n">
        <v>112</v>
      </c>
      <c r="C125" s="20" t="n">
        <v>0.560676</v>
      </c>
      <c r="D125" s="20" t="n">
        <v>-0.238099</v>
      </c>
      <c r="E125" s="20" t="n">
        <v>0.626891</v>
      </c>
      <c r="F125" s="20" t="n">
        <v>-1.677665</v>
      </c>
      <c r="G125" s="20" t="n">
        <v>-0.584909</v>
      </c>
      <c r="H125" s="20" t="n">
        <v>1.816181</v>
      </c>
      <c r="I125" s="20" t="n">
        <v>-0.056844</v>
      </c>
      <c r="J125" s="20" t="n">
        <v>-1.765384</v>
      </c>
      <c r="K125" s="20" t="n">
        <v>2.090209</v>
      </c>
      <c r="L125" s="20" t="n">
        <v>0.49628</v>
      </c>
      <c r="M125" s="17">
        <f>Projection!$C$13*EXP($C$5+SQRT($C$4)*C125)+(Projection!$C$20+MAX(0,Projection!$C$14-Projection!$C$13)/Projection!$C$4-Projection!$C$21)*EXP($C$5+SQRT($C$4)*C125)^0.5</f>
        <v/>
      </c>
      <c r="N125" s="17">
        <f>M125*EXP($C$5+SQRT($C$4)*D125)+(Projection!$D$20+MAX(0,Projection!$C$24-M125)/Projection!$C$4-Projection!$D$21)*EXP($C$5+SQRT($C$4)*D125)^0.5</f>
        <v/>
      </c>
      <c r="O125" s="17">
        <f>N125*EXP($C$5+SQRT($C$4)*E125)+(Projection!$E$20+MAX(0,Projection!$D$24-N125)/Projection!$C$4-Projection!$E$21)*EXP($C$5+SQRT($C$4)*E125)^0.5</f>
        <v/>
      </c>
      <c r="P125" s="17">
        <f>O125*EXP($C$5+SQRT($C$4)*F125)+(Projection!$F$20+MAX(0,Projection!$E$24-O125)/Projection!$C$4-Projection!$F$21)*EXP($C$5+SQRT($C$4)*F125)^0.5</f>
        <v/>
      </c>
      <c r="Q125" s="17">
        <f>P125*EXP($C$5+SQRT($C$4)*G125)+(Projection!$G$20+MAX(0,Projection!$F$24-P125)/Projection!$C$4-Projection!$G$21)*EXP($C$5+SQRT($C$4)*G125)^0.5</f>
        <v/>
      </c>
      <c r="R125" s="17">
        <f>Q125*EXP($C$5+SQRT($C$4)*H125)+(Projection!$H$20+MAX(0,Projection!$G$24-Q125)/Projection!$C$4-Projection!$H$21)*EXP($C$5+SQRT($C$4)*H125)^0.5</f>
        <v/>
      </c>
      <c r="S125" s="17">
        <f>R125*EXP($C$5+SQRT($C$4)*I125)+(Projection!$I$20+MAX(0,Projection!$H$24-R125)/Projection!$C$4-Projection!$I$21)*EXP($C$5+SQRT($C$4)*I125)^0.5</f>
        <v/>
      </c>
      <c r="T125" s="17">
        <f>S125*EXP($C$5+SQRT($C$4)*J125)+(Projection!$J$20+MAX(0,Projection!$I$24-S125)/Projection!$C$4-Projection!$J$21)*EXP($C$5+SQRT($C$4)*J125)^0.5</f>
        <v/>
      </c>
      <c r="U125" s="17">
        <f>T125*EXP($C$5+SQRT($C$4)*K125)+(Projection!$K$20+MAX(0,Projection!$J$24-T125)/Projection!$C$4-Projection!$K$21)*EXP($C$5+SQRT($C$4)*K125)^0.5</f>
        <v/>
      </c>
      <c r="V125" s="17">
        <f>U125*EXP($C$5+SQRT($C$4)*L125)+(Projection!$L$20+MAX(0,Projection!$K$24-U125)/Projection!$C$4-Projection!$L$21)*EXP($C$5+SQRT($C$4)*L125)^0.5</f>
        <v/>
      </c>
      <c r="W125" s="13">
        <f>M125/Projection!$C$24</f>
        <v/>
      </c>
      <c r="X125" s="13">
        <f>N125/Projection!$D$24</f>
        <v/>
      </c>
      <c r="Y125" s="13">
        <f>O125/Projection!$E$24</f>
        <v/>
      </c>
      <c r="Z125" s="13">
        <f>P125/Projection!$F$24</f>
        <v/>
      </c>
      <c r="AA125" s="13">
        <f>Q125/Projection!$G$24</f>
        <v/>
      </c>
      <c r="AB125" s="13">
        <f>R125/Projection!$H$24</f>
        <v/>
      </c>
      <c r="AC125" s="13">
        <f>S125/Projection!$I$24</f>
        <v/>
      </c>
      <c r="AD125" s="13">
        <f>T125/Projection!$J$24</f>
        <v/>
      </c>
      <c r="AE125" s="13">
        <f>U125/Projection!$K$24</f>
        <v/>
      </c>
      <c r="AF125" s="13">
        <f>V125/Projection!$L$24</f>
        <v/>
      </c>
      <c r="AG125" s="13">
        <f>MIN(W125:AF125)</f>
        <v/>
      </c>
    </row>
    <row r="126">
      <c r="B126" s="2" t="n">
        <v>113</v>
      </c>
      <c r="C126" s="20" t="n">
        <v>1.050343</v>
      </c>
      <c r="D126" s="20" t="n">
        <v>0.318295</v>
      </c>
      <c r="E126" s="20" t="n">
        <v>0.393695</v>
      </c>
      <c r="F126" s="20" t="n">
        <v>-0.200501</v>
      </c>
      <c r="G126" s="20" t="n">
        <v>-0.111857</v>
      </c>
      <c r="H126" s="20" t="n">
        <v>0.713813</v>
      </c>
      <c r="I126" s="20" t="n">
        <v>-1.056363</v>
      </c>
      <c r="J126" s="20" t="n">
        <v>0.395295</v>
      </c>
      <c r="K126" s="20" t="n">
        <v>0.07563300000000001</v>
      </c>
      <c r="L126" s="20" t="n">
        <v>-1.437404</v>
      </c>
      <c r="M126" s="17">
        <f>Projection!$C$13*EXP($C$5+SQRT($C$4)*C126)+(Projection!$C$20+MAX(0,Projection!$C$14-Projection!$C$13)/Projection!$C$4-Projection!$C$21)*EXP($C$5+SQRT($C$4)*C126)^0.5</f>
        <v/>
      </c>
      <c r="N126" s="17">
        <f>M126*EXP($C$5+SQRT($C$4)*D126)+(Projection!$D$20+MAX(0,Projection!$C$24-M126)/Projection!$C$4-Projection!$D$21)*EXP($C$5+SQRT($C$4)*D126)^0.5</f>
        <v/>
      </c>
      <c r="O126" s="17">
        <f>N126*EXP($C$5+SQRT($C$4)*E126)+(Projection!$E$20+MAX(0,Projection!$D$24-N126)/Projection!$C$4-Projection!$E$21)*EXP($C$5+SQRT($C$4)*E126)^0.5</f>
        <v/>
      </c>
      <c r="P126" s="17">
        <f>O126*EXP($C$5+SQRT($C$4)*F126)+(Projection!$F$20+MAX(0,Projection!$E$24-O126)/Projection!$C$4-Projection!$F$21)*EXP($C$5+SQRT($C$4)*F126)^0.5</f>
        <v/>
      </c>
      <c r="Q126" s="17">
        <f>P126*EXP($C$5+SQRT($C$4)*G126)+(Projection!$G$20+MAX(0,Projection!$F$24-P126)/Projection!$C$4-Projection!$G$21)*EXP($C$5+SQRT($C$4)*G126)^0.5</f>
        <v/>
      </c>
      <c r="R126" s="17">
        <f>Q126*EXP($C$5+SQRT($C$4)*H126)+(Projection!$H$20+MAX(0,Projection!$G$24-Q126)/Projection!$C$4-Projection!$H$21)*EXP($C$5+SQRT($C$4)*H126)^0.5</f>
        <v/>
      </c>
      <c r="S126" s="17">
        <f>R126*EXP($C$5+SQRT($C$4)*I126)+(Projection!$I$20+MAX(0,Projection!$H$24-R126)/Projection!$C$4-Projection!$I$21)*EXP($C$5+SQRT($C$4)*I126)^0.5</f>
        <v/>
      </c>
      <c r="T126" s="17">
        <f>S126*EXP($C$5+SQRT($C$4)*J126)+(Projection!$J$20+MAX(0,Projection!$I$24-S126)/Projection!$C$4-Projection!$J$21)*EXP($C$5+SQRT($C$4)*J126)^0.5</f>
        <v/>
      </c>
      <c r="U126" s="17">
        <f>T126*EXP($C$5+SQRT($C$4)*K126)+(Projection!$K$20+MAX(0,Projection!$J$24-T126)/Projection!$C$4-Projection!$K$21)*EXP($C$5+SQRT($C$4)*K126)^0.5</f>
        <v/>
      </c>
      <c r="V126" s="17">
        <f>U126*EXP($C$5+SQRT($C$4)*L126)+(Projection!$L$20+MAX(0,Projection!$K$24-U126)/Projection!$C$4-Projection!$L$21)*EXP($C$5+SQRT($C$4)*L126)^0.5</f>
        <v/>
      </c>
      <c r="W126" s="13">
        <f>M126/Projection!$C$24</f>
        <v/>
      </c>
      <c r="X126" s="13">
        <f>N126/Projection!$D$24</f>
        <v/>
      </c>
      <c r="Y126" s="13">
        <f>O126/Projection!$E$24</f>
        <v/>
      </c>
      <c r="Z126" s="13">
        <f>P126/Projection!$F$24</f>
        <v/>
      </c>
      <c r="AA126" s="13">
        <f>Q126/Projection!$G$24</f>
        <v/>
      </c>
      <c r="AB126" s="13">
        <f>R126/Projection!$H$24</f>
        <v/>
      </c>
      <c r="AC126" s="13">
        <f>S126/Projection!$I$24</f>
        <v/>
      </c>
      <c r="AD126" s="13">
        <f>T126/Projection!$J$24</f>
        <v/>
      </c>
      <c r="AE126" s="13">
        <f>U126/Projection!$K$24</f>
        <v/>
      </c>
      <c r="AF126" s="13">
        <f>V126/Projection!$L$24</f>
        <v/>
      </c>
      <c r="AG126" s="13">
        <f>MIN(W126:AF126)</f>
        <v/>
      </c>
    </row>
    <row r="127">
      <c r="B127" s="2" t="n">
        <v>114</v>
      </c>
      <c r="C127" s="20" t="n">
        <v>-0.617613</v>
      </c>
      <c r="D127" s="20" t="n">
        <v>0.913848</v>
      </c>
      <c r="E127" s="20" t="n">
        <v>2.279021</v>
      </c>
      <c r="F127" s="20" t="n">
        <v>0.060351</v>
      </c>
      <c r="G127" s="20" t="n">
        <v>0.798276</v>
      </c>
      <c r="H127" s="20" t="n">
        <v>0.245837</v>
      </c>
      <c r="I127" s="20" t="n">
        <v>0.830023</v>
      </c>
      <c r="J127" s="20" t="n">
        <v>-0.335939</v>
      </c>
      <c r="K127" s="20" t="n">
        <v>-0.778512</v>
      </c>
      <c r="L127" s="20" t="n">
        <v>0.09082999999999999</v>
      </c>
      <c r="M127" s="17">
        <f>Projection!$C$13*EXP($C$5+SQRT($C$4)*C127)+(Projection!$C$20+MAX(0,Projection!$C$14-Projection!$C$13)/Projection!$C$4-Projection!$C$21)*EXP($C$5+SQRT($C$4)*C127)^0.5</f>
        <v/>
      </c>
      <c r="N127" s="17">
        <f>M127*EXP($C$5+SQRT($C$4)*D127)+(Projection!$D$20+MAX(0,Projection!$C$24-M127)/Projection!$C$4-Projection!$D$21)*EXP($C$5+SQRT($C$4)*D127)^0.5</f>
        <v/>
      </c>
      <c r="O127" s="17">
        <f>N127*EXP($C$5+SQRT($C$4)*E127)+(Projection!$E$20+MAX(0,Projection!$D$24-N127)/Projection!$C$4-Projection!$E$21)*EXP($C$5+SQRT($C$4)*E127)^0.5</f>
        <v/>
      </c>
      <c r="P127" s="17">
        <f>O127*EXP($C$5+SQRT($C$4)*F127)+(Projection!$F$20+MAX(0,Projection!$E$24-O127)/Projection!$C$4-Projection!$F$21)*EXP($C$5+SQRT($C$4)*F127)^0.5</f>
        <v/>
      </c>
      <c r="Q127" s="17">
        <f>P127*EXP($C$5+SQRT($C$4)*G127)+(Projection!$G$20+MAX(0,Projection!$F$24-P127)/Projection!$C$4-Projection!$G$21)*EXP($C$5+SQRT($C$4)*G127)^0.5</f>
        <v/>
      </c>
      <c r="R127" s="17">
        <f>Q127*EXP($C$5+SQRT($C$4)*H127)+(Projection!$H$20+MAX(0,Projection!$G$24-Q127)/Projection!$C$4-Projection!$H$21)*EXP($C$5+SQRT($C$4)*H127)^0.5</f>
        <v/>
      </c>
      <c r="S127" s="17">
        <f>R127*EXP($C$5+SQRT($C$4)*I127)+(Projection!$I$20+MAX(0,Projection!$H$24-R127)/Projection!$C$4-Projection!$I$21)*EXP($C$5+SQRT($C$4)*I127)^0.5</f>
        <v/>
      </c>
      <c r="T127" s="17">
        <f>S127*EXP($C$5+SQRT($C$4)*J127)+(Projection!$J$20+MAX(0,Projection!$I$24-S127)/Projection!$C$4-Projection!$J$21)*EXP($C$5+SQRT($C$4)*J127)^0.5</f>
        <v/>
      </c>
      <c r="U127" s="17">
        <f>T127*EXP($C$5+SQRT($C$4)*K127)+(Projection!$K$20+MAX(0,Projection!$J$24-T127)/Projection!$C$4-Projection!$K$21)*EXP($C$5+SQRT($C$4)*K127)^0.5</f>
        <v/>
      </c>
      <c r="V127" s="17">
        <f>U127*EXP($C$5+SQRT($C$4)*L127)+(Projection!$L$20+MAX(0,Projection!$K$24-U127)/Projection!$C$4-Projection!$L$21)*EXP($C$5+SQRT($C$4)*L127)^0.5</f>
        <v/>
      </c>
      <c r="W127" s="13">
        <f>M127/Projection!$C$24</f>
        <v/>
      </c>
      <c r="X127" s="13">
        <f>N127/Projection!$D$24</f>
        <v/>
      </c>
      <c r="Y127" s="13">
        <f>O127/Projection!$E$24</f>
        <v/>
      </c>
      <c r="Z127" s="13">
        <f>P127/Projection!$F$24</f>
        <v/>
      </c>
      <c r="AA127" s="13">
        <f>Q127/Projection!$G$24</f>
        <v/>
      </c>
      <c r="AB127" s="13">
        <f>R127/Projection!$H$24</f>
        <v/>
      </c>
      <c r="AC127" s="13">
        <f>S127/Projection!$I$24</f>
        <v/>
      </c>
      <c r="AD127" s="13">
        <f>T127/Projection!$J$24</f>
        <v/>
      </c>
      <c r="AE127" s="13">
        <f>U127/Projection!$K$24</f>
        <v/>
      </c>
      <c r="AF127" s="13">
        <f>V127/Projection!$L$24</f>
        <v/>
      </c>
      <c r="AG127" s="13">
        <f>MIN(W127:AF127)</f>
        <v/>
      </c>
    </row>
    <row r="128">
      <c r="B128" s="2" t="n">
        <v>115</v>
      </c>
      <c r="C128" s="20" t="n">
        <v>1.713434</v>
      </c>
      <c r="D128" s="20" t="n">
        <v>-0.803529</v>
      </c>
      <c r="E128" s="20" t="n">
        <v>-0.813733</v>
      </c>
      <c r="F128" s="20" t="n">
        <v>-0.677644</v>
      </c>
      <c r="G128" s="20" t="n">
        <v>-0.946697</v>
      </c>
      <c r="H128" s="20" t="n">
        <v>-2.574805</v>
      </c>
      <c r="I128" s="20" t="n">
        <v>-0.033569</v>
      </c>
      <c r="J128" s="20" t="n">
        <v>2.753614</v>
      </c>
      <c r="K128" s="20" t="n">
        <v>-0.189698</v>
      </c>
      <c r="L128" s="20" t="n">
        <v>1.565046</v>
      </c>
      <c r="M128" s="17">
        <f>Projection!$C$13*EXP($C$5+SQRT($C$4)*C128)+(Projection!$C$20+MAX(0,Projection!$C$14-Projection!$C$13)/Projection!$C$4-Projection!$C$21)*EXP($C$5+SQRT($C$4)*C128)^0.5</f>
        <v/>
      </c>
      <c r="N128" s="17">
        <f>M128*EXP($C$5+SQRT($C$4)*D128)+(Projection!$D$20+MAX(0,Projection!$C$24-M128)/Projection!$C$4-Projection!$D$21)*EXP($C$5+SQRT($C$4)*D128)^0.5</f>
        <v/>
      </c>
      <c r="O128" s="17">
        <f>N128*EXP($C$5+SQRT($C$4)*E128)+(Projection!$E$20+MAX(0,Projection!$D$24-N128)/Projection!$C$4-Projection!$E$21)*EXP($C$5+SQRT($C$4)*E128)^0.5</f>
        <v/>
      </c>
      <c r="P128" s="17">
        <f>O128*EXP($C$5+SQRT($C$4)*F128)+(Projection!$F$20+MAX(0,Projection!$E$24-O128)/Projection!$C$4-Projection!$F$21)*EXP($C$5+SQRT($C$4)*F128)^0.5</f>
        <v/>
      </c>
      <c r="Q128" s="17">
        <f>P128*EXP($C$5+SQRT($C$4)*G128)+(Projection!$G$20+MAX(0,Projection!$F$24-P128)/Projection!$C$4-Projection!$G$21)*EXP($C$5+SQRT($C$4)*G128)^0.5</f>
        <v/>
      </c>
      <c r="R128" s="17">
        <f>Q128*EXP($C$5+SQRT($C$4)*H128)+(Projection!$H$20+MAX(0,Projection!$G$24-Q128)/Projection!$C$4-Projection!$H$21)*EXP($C$5+SQRT($C$4)*H128)^0.5</f>
        <v/>
      </c>
      <c r="S128" s="17">
        <f>R128*EXP($C$5+SQRT($C$4)*I128)+(Projection!$I$20+MAX(0,Projection!$H$24-R128)/Projection!$C$4-Projection!$I$21)*EXP($C$5+SQRT($C$4)*I128)^0.5</f>
        <v/>
      </c>
      <c r="T128" s="17">
        <f>S128*EXP($C$5+SQRT($C$4)*J128)+(Projection!$J$20+MAX(0,Projection!$I$24-S128)/Projection!$C$4-Projection!$J$21)*EXP($C$5+SQRT($C$4)*J128)^0.5</f>
        <v/>
      </c>
      <c r="U128" s="17">
        <f>T128*EXP($C$5+SQRT($C$4)*K128)+(Projection!$K$20+MAX(0,Projection!$J$24-T128)/Projection!$C$4-Projection!$K$21)*EXP($C$5+SQRT($C$4)*K128)^0.5</f>
        <v/>
      </c>
      <c r="V128" s="17">
        <f>U128*EXP($C$5+SQRT($C$4)*L128)+(Projection!$L$20+MAX(0,Projection!$K$24-U128)/Projection!$C$4-Projection!$L$21)*EXP($C$5+SQRT($C$4)*L128)^0.5</f>
        <v/>
      </c>
      <c r="W128" s="13">
        <f>M128/Projection!$C$24</f>
        <v/>
      </c>
      <c r="X128" s="13">
        <f>N128/Projection!$D$24</f>
        <v/>
      </c>
      <c r="Y128" s="13">
        <f>O128/Projection!$E$24</f>
        <v/>
      </c>
      <c r="Z128" s="13">
        <f>P128/Projection!$F$24</f>
        <v/>
      </c>
      <c r="AA128" s="13">
        <f>Q128/Projection!$G$24</f>
        <v/>
      </c>
      <c r="AB128" s="13">
        <f>R128/Projection!$H$24</f>
        <v/>
      </c>
      <c r="AC128" s="13">
        <f>S128/Projection!$I$24</f>
        <v/>
      </c>
      <c r="AD128" s="13">
        <f>T128/Projection!$J$24</f>
        <v/>
      </c>
      <c r="AE128" s="13">
        <f>U128/Projection!$K$24</f>
        <v/>
      </c>
      <c r="AF128" s="13">
        <f>V128/Projection!$L$24</f>
        <v/>
      </c>
      <c r="AG128" s="13">
        <f>MIN(W128:AF128)</f>
        <v/>
      </c>
    </row>
    <row r="129">
      <c r="B129" s="2" t="n">
        <v>116</v>
      </c>
      <c r="C129" s="20" t="n">
        <v>-1.88244</v>
      </c>
      <c r="D129" s="20" t="n">
        <v>0.662666</v>
      </c>
      <c r="E129" s="20" t="n">
        <v>-0.833636</v>
      </c>
      <c r="F129" s="20" t="n">
        <v>0.462393</v>
      </c>
      <c r="G129" s="20" t="n">
        <v>1.207329</v>
      </c>
      <c r="H129" s="20" t="n">
        <v>-0.613051</v>
      </c>
      <c r="I129" s="20" t="n">
        <v>-0.349838</v>
      </c>
      <c r="J129" s="20" t="n">
        <v>1.452679</v>
      </c>
      <c r="K129" s="20" t="n">
        <v>0.233164</v>
      </c>
      <c r="L129" s="20" t="n">
        <v>-0.572852</v>
      </c>
      <c r="M129" s="17">
        <f>Projection!$C$13*EXP($C$5+SQRT($C$4)*C129)+(Projection!$C$20+MAX(0,Projection!$C$14-Projection!$C$13)/Projection!$C$4-Projection!$C$21)*EXP($C$5+SQRT($C$4)*C129)^0.5</f>
        <v/>
      </c>
      <c r="N129" s="17">
        <f>M129*EXP($C$5+SQRT($C$4)*D129)+(Projection!$D$20+MAX(0,Projection!$C$24-M129)/Projection!$C$4-Projection!$D$21)*EXP($C$5+SQRT($C$4)*D129)^0.5</f>
        <v/>
      </c>
      <c r="O129" s="17">
        <f>N129*EXP($C$5+SQRT($C$4)*E129)+(Projection!$E$20+MAX(0,Projection!$D$24-N129)/Projection!$C$4-Projection!$E$21)*EXP($C$5+SQRT($C$4)*E129)^0.5</f>
        <v/>
      </c>
      <c r="P129" s="17">
        <f>O129*EXP($C$5+SQRT($C$4)*F129)+(Projection!$F$20+MAX(0,Projection!$E$24-O129)/Projection!$C$4-Projection!$F$21)*EXP($C$5+SQRT($C$4)*F129)^0.5</f>
        <v/>
      </c>
      <c r="Q129" s="17">
        <f>P129*EXP($C$5+SQRT($C$4)*G129)+(Projection!$G$20+MAX(0,Projection!$F$24-P129)/Projection!$C$4-Projection!$G$21)*EXP($C$5+SQRT($C$4)*G129)^0.5</f>
        <v/>
      </c>
      <c r="R129" s="17">
        <f>Q129*EXP($C$5+SQRT($C$4)*H129)+(Projection!$H$20+MAX(0,Projection!$G$24-Q129)/Projection!$C$4-Projection!$H$21)*EXP($C$5+SQRT($C$4)*H129)^0.5</f>
        <v/>
      </c>
      <c r="S129" s="17">
        <f>R129*EXP($C$5+SQRT($C$4)*I129)+(Projection!$I$20+MAX(0,Projection!$H$24-R129)/Projection!$C$4-Projection!$I$21)*EXP($C$5+SQRT($C$4)*I129)^0.5</f>
        <v/>
      </c>
      <c r="T129" s="17">
        <f>S129*EXP($C$5+SQRT($C$4)*J129)+(Projection!$J$20+MAX(0,Projection!$I$24-S129)/Projection!$C$4-Projection!$J$21)*EXP($C$5+SQRT($C$4)*J129)^0.5</f>
        <v/>
      </c>
      <c r="U129" s="17">
        <f>T129*EXP($C$5+SQRT($C$4)*K129)+(Projection!$K$20+MAX(0,Projection!$J$24-T129)/Projection!$C$4-Projection!$K$21)*EXP($C$5+SQRT($C$4)*K129)^0.5</f>
        <v/>
      </c>
      <c r="V129" s="17">
        <f>U129*EXP($C$5+SQRT($C$4)*L129)+(Projection!$L$20+MAX(0,Projection!$K$24-U129)/Projection!$C$4-Projection!$L$21)*EXP($C$5+SQRT($C$4)*L129)^0.5</f>
        <v/>
      </c>
      <c r="W129" s="13">
        <f>M129/Projection!$C$24</f>
        <v/>
      </c>
      <c r="X129" s="13">
        <f>N129/Projection!$D$24</f>
        <v/>
      </c>
      <c r="Y129" s="13">
        <f>O129/Projection!$E$24</f>
        <v/>
      </c>
      <c r="Z129" s="13">
        <f>P129/Projection!$F$24</f>
        <v/>
      </c>
      <c r="AA129" s="13">
        <f>Q129/Projection!$G$24</f>
        <v/>
      </c>
      <c r="AB129" s="13">
        <f>R129/Projection!$H$24</f>
        <v/>
      </c>
      <c r="AC129" s="13">
        <f>S129/Projection!$I$24</f>
        <v/>
      </c>
      <c r="AD129" s="13">
        <f>T129/Projection!$J$24</f>
        <v/>
      </c>
      <c r="AE129" s="13">
        <f>U129/Projection!$K$24</f>
        <v/>
      </c>
      <c r="AF129" s="13">
        <f>V129/Projection!$L$24</f>
        <v/>
      </c>
      <c r="AG129" s="13">
        <f>MIN(W129:AF129)</f>
        <v/>
      </c>
    </row>
    <row r="130">
      <c r="B130" s="2" t="n">
        <v>117</v>
      </c>
      <c r="C130" s="20" t="n">
        <v>-0.757108</v>
      </c>
      <c r="D130" s="20" t="n">
        <v>1.582485</v>
      </c>
      <c r="E130" s="20" t="n">
        <v>1.42743</v>
      </c>
      <c r="F130" s="20" t="n">
        <v>1.077242</v>
      </c>
      <c r="G130" s="20" t="n">
        <v>-0.462099</v>
      </c>
      <c r="H130" s="20" t="n">
        <v>1.160859</v>
      </c>
      <c r="I130" s="20" t="n">
        <v>-1.506978</v>
      </c>
      <c r="J130" s="20" t="n">
        <v>1.36128</v>
      </c>
      <c r="K130" s="20" t="n">
        <v>-0.860904</v>
      </c>
      <c r="L130" s="20" t="n">
        <v>1.517821</v>
      </c>
      <c r="M130" s="17">
        <f>Projection!$C$13*EXP($C$5+SQRT($C$4)*C130)+(Projection!$C$20+MAX(0,Projection!$C$14-Projection!$C$13)/Projection!$C$4-Projection!$C$21)*EXP($C$5+SQRT($C$4)*C130)^0.5</f>
        <v/>
      </c>
      <c r="N130" s="17">
        <f>M130*EXP($C$5+SQRT($C$4)*D130)+(Projection!$D$20+MAX(0,Projection!$C$24-M130)/Projection!$C$4-Projection!$D$21)*EXP($C$5+SQRT($C$4)*D130)^0.5</f>
        <v/>
      </c>
      <c r="O130" s="17">
        <f>N130*EXP($C$5+SQRT($C$4)*E130)+(Projection!$E$20+MAX(0,Projection!$D$24-N130)/Projection!$C$4-Projection!$E$21)*EXP($C$5+SQRT($C$4)*E130)^0.5</f>
        <v/>
      </c>
      <c r="P130" s="17">
        <f>O130*EXP($C$5+SQRT($C$4)*F130)+(Projection!$F$20+MAX(0,Projection!$E$24-O130)/Projection!$C$4-Projection!$F$21)*EXP($C$5+SQRT($C$4)*F130)^0.5</f>
        <v/>
      </c>
      <c r="Q130" s="17">
        <f>P130*EXP($C$5+SQRT($C$4)*G130)+(Projection!$G$20+MAX(0,Projection!$F$24-P130)/Projection!$C$4-Projection!$G$21)*EXP($C$5+SQRT($C$4)*G130)^0.5</f>
        <v/>
      </c>
      <c r="R130" s="17">
        <f>Q130*EXP($C$5+SQRT($C$4)*H130)+(Projection!$H$20+MAX(0,Projection!$G$24-Q130)/Projection!$C$4-Projection!$H$21)*EXP($C$5+SQRT($C$4)*H130)^0.5</f>
        <v/>
      </c>
      <c r="S130" s="17">
        <f>R130*EXP($C$5+SQRT($C$4)*I130)+(Projection!$I$20+MAX(0,Projection!$H$24-R130)/Projection!$C$4-Projection!$I$21)*EXP($C$5+SQRT($C$4)*I130)^0.5</f>
        <v/>
      </c>
      <c r="T130" s="17">
        <f>S130*EXP($C$5+SQRT($C$4)*J130)+(Projection!$J$20+MAX(0,Projection!$I$24-S130)/Projection!$C$4-Projection!$J$21)*EXP($C$5+SQRT($C$4)*J130)^0.5</f>
        <v/>
      </c>
      <c r="U130" s="17">
        <f>T130*EXP($C$5+SQRT($C$4)*K130)+(Projection!$K$20+MAX(0,Projection!$J$24-T130)/Projection!$C$4-Projection!$K$21)*EXP($C$5+SQRT($C$4)*K130)^0.5</f>
        <v/>
      </c>
      <c r="V130" s="17">
        <f>U130*EXP($C$5+SQRT($C$4)*L130)+(Projection!$L$20+MAX(0,Projection!$K$24-U130)/Projection!$C$4-Projection!$L$21)*EXP($C$5+SQRT($C$4)*L130)^0.5</f>
        <v/>
      </c>
      <c r="W130" s="13">
        <f>M130/Projection!$C$24</f>
        <v/>
      </c>
      <c r="X130" s="13">
        <f>N130/Projection!$D$24</f>
        <v/>
      </c>
      <c r="Y130" s="13">
        <f>O130/Projection!$E$24</f>
        <v/>
      </c>
      <c r="Z130" s="13">
        <f>P130/Projection!$F$24</f>
        <v/>
      </c>
      <c r="AA130" s="13">
        <f>Q130/Projection!$G$24</f>
        <v/>
      </c>
      <c r="AB130" s="13">
        <f>R130/Projection!$H$24</f>
        <v/>
      </c>
      <c r="AC130" s="13">
        <f>S130/Projection!$I$24</f>
        <v/>
      </c>
      <c r="AD130" s="13">
        <f>T130/Projection!$J$24</f>
        <v/>
      </c>
      <c r="AE130" s="13">
        <f>U130/Projection!$K$24</f>
        <v/>
      </c>
      <c r="AF130" s="13">
        <f>V130/Projection!$L$24</f>
        <v/>
      </c>
      <c r="AG130" s="13">
        <f>MIN(W130:AF130)</f>
        <v/>
      </c>
    </row>
    <row r="131">
      <c r="B131" s="2" t="n">
        <v>118</v>
      </c>
      <c r="C131" s="20" t="n">
        <v>0.811033</v>
      </c>
      <c r="D131" s="20" t="n">
        <v>1.053991</v>
      </c>
      <c r="E131" s="20" t="n">
        <v>-0.316391</v>
      </c>
      <c r="F131" s="20" t="n">
        <v>0.290902</v>
      </c>
      <c r="G131" s="20" t="n">
        <v>-0.26691</v>
      </c>
      <c r="H131" s="20" t="n">
        <v>-0.11343</v>
      </c>
      <c r="I131" s="20" t="n">
        <v>0.043659</v>
      </c>
      <c r="J131" s="20" t="n">
        <v>0.5735479999999999</v>
      </c>
      <c r="K131" s="20" t="n">
        <v>0.7179410000000001</v>
      </c>
      <c r="L131" s="20" t="n">
        <v>-0.135572</v>
      </c>
      <c r="M131" s="17">
        <f>Projection!$C$13*EXP($C$5+SQRT($C$4)*C131)+(Projection!$C$20+MAX(0,Projection!$C$14-Projection!$C$13)/Projection!$C$4-Projection!$C$21)*EXP($C$5+SQRT($C$4)*C131)^0.5</f>
        <v/>
      </c>
      <c r="N131" s="17">
        <f>M131*EXP($C$5+SQRT($C$4)*D131)+(Projection!$D$20+MAX(0,Projection!$C$24-M131)/Projection!$C$4-Projection!$D$21)*EXP($C$5+SQRT($C$4)*D131)^0.5</f>
        <v/>
      </c>
      <c r="O131" s="17">
        <f>N131*EXP($C$5+SQRT($C$4)*E131)+(Projection!$E$20+MAX(0,Projection!$D$24-N131)/Projection!$C$4-Projection!$E$21)*EXP($C$5+SQRT($C$4)*E131)^0.5</f>
        <v/>
      </c>
      <c r="P131" s="17">
        <f>O131*EXP($C$5+SQRT($C$4)*F131)+(Projection!$F$20+MAX(0,Projection!$E$24-O131)/Projection!$C$4-Projection!$F$21)*EXP($C$5+SQRT($C$4)*F131)^0.5</f>
        <v/>
      </c>
      <c r="Q131" s="17">
        <f>P131*EXP($C$5+SQRT($C$4)*G131)+(Projection!$G$20+MAX(0,Projection!$F$24-P131)/Projection!$C$4-Projection!$G$21)*EXP($C$5+SQRT($C$4)*G131)^0.5</f>
        <v/>
      </c>
      <c r="R131" s="17">
        <f>Q131*EXP($C$5+SQRT($C$4)*H131)+(Projection!$H$20+MAX(0,Projection!$G$24-Q131)/Projection!$C$4-Projection!$H$21)*EXP($C$5+SQRT($C$4)*H131)^0.5</f>
        <v/>
      </c>
      <c r="S131" s="17">
        <f>R131*EXP($C$5+SQRT($C$4)*I131)+(Projection!$I$20+MAX(0,Projection!$H$24-R131)/Projection!$C$4-Projection!$I$21)*EXP($C$5+SQRT($C$4)*I131)^0.5</f>
        <v/>
      </c>
      <c r="T131" s="17">
        <f>S131*EXP($C$5+SQRT($C$4)*J131)+(Projection!$J$20+MAX(0,Projection!$I$24-S131)/Projection!$C$4-Projection!$J$21)*EXP($C$5+SQRT($C$4)*J131)^0.5</f>
        <v/>
      </c>
      <c r="U131" s="17">
        <f>T131*EXP($C$5+SQRT($C$4)*K131)+(Projection!$K$20+MAX(0,Projection!$J$24-T131)/Projection!$C$4-Projection!$K$21)*EXP($C$5+SQRT($C$4)*K131)^0.5</f>
        <v/>
      </c>
      <c r="V131" s="17">
        <f>U131*EXP($C$5+SQRT($C$4)*L131)+(Projection!$L$20+MAX(0,Projection!$K$24-U131)/Projection!$C$4-Projection!$L$21)*EXP($C$5+SQRT($C$4)*L131)^0.5</f>
        <v/>
      </c>
      <c r="W131" s="13">
        <f>M131/Projection!$C$24</f>
        <v/>
      </c>
      <c r="X131" s="13">
        <f>N131/Projection!$D$24</f>
        <v/>
      </c>
      <c r="Y131" s="13">
        <f>O131/Projection!$E$24</f>
        <v/>
      </c>
      <c r="Z131" s="13">
        <f>P131/Projection!$F$24</f>
        <v/>
      </c>
      <c r="AA131" s="13">
        <f>Q131/Projection!$G$24</f>
        <v/>
      </c>
      <c r="AB131" s="13">
        <f>R131/Projection!$H$24</f>
        <v/>
      </c>
      <c r="AC131" s="13">
        <f>S131/Projection!$I$24</f>
        <v/>
      </c>
      <c r="AD131" s="13">
        <f>T131/Projection!$J$24</f>
        <v/>
      </c>
      <c r="AE131" s="13">
        <f>U131/Projection!$K$24</f>
        <v/>
      </c>
      <c r="AF131" s="13">
        <f>V131/Projection!$L$24</f>
        <v/>
      </c>
      <c r="AG131" s="13">
        <f>MIN(W131:AF131)</f>
        <v/>
      </c>
    </row>
    <row r="132">
      <c r="B132" s="2" t="n">
        <v>119</v>
      </c>
      <c r="C132" s="20" t="n">
        <v>-1.147396</v>
      </c>
      <c r="D132" s="20" t="n">
        <v>-0.846773</v>
      </c>
      <c r="E132" s="20" t="n">
        <v>-0.693886</v>
      </c>
      <c r="F132" s="20" t="n">
        <v>-0.469571</v>
      </c>
      <c r="G132" s="20" t="n">
        <v>0.019608</v>
      </c>
      <c r="H132" s="20" t="n">
        <v>-0.123426</v>
      </c>
      <c r="I132" s="20" t="n">
        <v>2.367503</v>
      </c>
      <c r="J132" s="20" t="n">
        <v>-0.022035</v>
      </c>
      <c r="K132" s="20" t="n">
        <v>0.695139</v>
      </c>
      <c r="L132" s="20" t="n">
        <v>1.318155</v>
      </c>
      <c r="M132" s="17">
        <f>Projection!$C$13*EXP($C$5+SQRT($C$4)*C132)+(Projection!$C$20+MAX(0,Projection!$C$14-Projection!$C$13)/Projection!$C$4-Projection!$C$21)*EXP($C$5+SQRT($C$4)*C132)^0.5</f>
        <v/>
      </c>
      <c r="N132" s="17">
        <f>M132*EXP($C$5+SQRT($C$4)*D132)+(Projection!$D$20+MAX(0,Projection!$C$24-M132)/Projection!$C$4-Projection!$D$21)*EXP($C$5+SQRT($C$4)*D132)^0.5</f>
        <v/>
      </c>
      <c r="O132" s="17">
        <f>N132*EXP($C$5+SQRT($C$4)*E132)+(Projection!$E$20+MAX(0,Projection!$D$24-N132)/Projection!$C$4-Projection!$E$21)*EXP($C$5+SQRT($C$4)*E132)^0.5</f>
        <v/>
      </c>
      <c r="P132" s="17">
        <f>O132*EXP($C$5+SQRT($C$4)*F132)+(Projection!$F$20+MAX(0,Projection!$E$24-O132)/Projection!$C$4-Projection!$F$21)*EXP($C$5+SQRT($C$4)*F132)^0.5</f>
        <v/>
      </c>
      <c r="Q132" s="17">
        <f>P132*EXP($C$5+SQRT($C$4)*G132)+(Projection!$G$20+MAX(0,Projection!$F$24-P132)/Projection!$C$4-Projection!$G$21)*EXP($C$5+SQRT($C$4)*G132)^0.5</f>
        <v/>
      </c>
      <c r="R132" s="17">
        <f>Q132*EXP($C$5+SQRT($C$4)*H132)+(Projection!$H$20+MAX(0,Projection!$G$24-Q132)/Projection!$C$4-Projection!$H$21)*EXP($C$5+SQRT($C$4)*H132)^0.5</f>
        <v/>
      </c>
      <c r="S132" s="17">
        <f>R132*EXP($C$5+SQRT($C$4)*I132)+(Projection!$I$20+MAX(0,Projection!$H$24-R132)/Projection!$C$4-Projection!$I$21)*EXP($C$5+SQRT($C$4)*I132)^0.5</f>
        <v/>
      </c>
      <c r="T132" s="17">
        <f>S132*EXP($C$5+SQRT($C$4)*J132)+(Projection!$J$20+MAX(0,Projection!$I$24-S132)/Projection!$C$4-Projection!$J$21)*EXP($C$5+SQRT($C$4)*J132)^0.5</f>
        <v/>
      </c>
      <c r="U132" s="17">
        <f>T132*EXP($C$5+SQRT($C$4)*K132)+(Projection!$K$20+MAX(0,Projection!$J$24-T132)/Projection!$C$4-Projection!$K$21)*EXP($C$5+SQRT($C$4)*K132)^0.5</f>
        <v/>
      </c>
      <c r="V132" s="17">
        <f>U132*EXP($C$5+SQRT($C$4)*L132)+(Projection!$L$20+MAX(0,Projection!$K$24-U132)/Projection!$C$4-Projection!$L$21)*EXP($C$5+SQRT($C$4)*L132)^0.5</f>
        <v/>
      </c>
      <c r="W132" s="13">
        <f>M132/Projection!$C$24</f>
        <v/>
      </c>
      <c r="X132" s="13">
        <f>N132/Projection!$D$24</f>
        <v/>
      </c>
      <c r="Y132" s="13">
        <f>O132/Projection!$E$24</f>
        <v/>
      </c>
      <c r="Z132" s="13">
        <f>P132/Projection!$F$24</f>
        <v/>
      </c>
      <c r="AA132" s="13">
        <f>Q132/Projection!$G$24</f>
        <v/>
      </c>
      <c r="AB132" s="13">
        <f>R132/Projection!$H$24</f>
        <v/>
      </c>
      <c r="AC132" s="13">
        <f>S132/Projection!$I$24</f>
        <v/>
      </c>
      <c r="AD132" s="13">
        <f>T132/Projection!$J$24</f>
        <v/>
      </c>
      <c r="AE132" s="13">
        <f>U132/Projection!$K$24</f>
        <v/>
      </c>
      <c r="AF132" s="13">
        <f>V132/Projection!$L$24</f>
        <v/>
      </c>
      <c r="AG132" s="13">
        <f>MIN(W132:AF132)</f>
        <v/>
      </c>
    </row>
    <row r="133">
      <c r="B133" s="2" t="n">
        <v>120</v>
      </c>
      <c r="C133" s="20" t="n">
        <v>-0.359742</v>
      </c>
      <c r="D133" s="20" t="n">
        <v>-1.612642</v>
      </c>
      <c r="E133" s="20" t="n">
        <v>-0.295296</v>
      </c>
      <c r="F133" s="20" t="n">
        <v>-2.733038</v>
      </c>
      <c r="G133" s="20" t="n">
        <v>0.702918</v>
      </c>
      <c r="H133" s="20" t="n">
        <v>-0.558137</v>
      </c>
      <c r="I133" s="20" t="n">
        <v>1.079776</v>
      </c>
      <c r="J133" s="20" t="n">
        <v>-0.237379</v>
      </c>
      <c r="K133" s="20" t="n">
        <v>-1.349319</v>
      </c>
      <c r="L133" s="20" t="n">
        <v>0.430475</v>
      </c>
      <c r="M133" s="17">
        <f>Projection!$C$13*EXP($C$5+SQRT($C$4)*C133)+(Projection!$C$20+MAX(0,Projection!$C$14-Projection!$C$13)/Projection!$C$4-Projection!$C$21)*EXP($C$5+SQRT($C$4)*C133)^0.5</f>
        <v/>
      </c>
      <c r="N133" s="17">
        <f>M133*EXP($C$5+SQRT($C$4)*D133)+(Projection!$D$20+MAX(0,Projection!$C$24-M133)/Projection!$C$4-Projection!$D$21)*EXP($C$5+SQRT($C$4)*D133)^0.5</f>
        <v/>
      </c>
      <c r="O133" s="17">
        <f>N133*EXP($C$5+SQRT($C$4)*E133)+(Projection!$E$20+MAX(0,Projection!$D$24-N133)/Projection!$C$4-Projection!$E$21)*EXP($C$5+SQRT($C$4)*E133)^0.5</f>
        <v/>
      </c>
      <c r="P133" s="17">
        <f>O133*EXP($C$5+SQRT($C$4)*F133)+(Projection!$F$20+MAX(0,Projection!$E$24-O133)/Projection!$C$4-Projection!$F$21)*EXP($C$5+SQRT($C$4)*F133)^0.5</f>
        <v/>
      </c>
      <c r="Q133" s="17">
        <f>P133*EXP($C$5+SQRT($C$4)*G133)+(Projection!$G$20+MAX(0,Projection!$F$24-P133)/Projection!$C$4-Projection!$G$21)*EXP($C$5+SQRT($C$4)*G133)^0.5</f>
        <v/>
      </c>
      <c r="R133" s="17">
        <f>Q133*EXP($C$5+SQRT($C$4)*H133)+(Projection!$H$20+MAX(0,Projection!$G$24-Q133)/Projection!$C$4-Projection!$H$21)*EXP($C$5+SQRT($C$4)*H133)^0.5</f>
        <v/>
      </c>
      <c r="S133" s="17">
        <f>R133*EXP($C$5+SQRT($C$4)*I133)+(Projection!$I$20+MAX(0,Projection!$H$24-R133)/Projection!$C$4-Projection!$I$21)*EXP($C$5+SQRT($C$4)*I133)^0.5</f>
        <v/>
      </c>
      <c r="T133" s="17">
        <f>S133*EXP($C$5+SQRT($C$4)*J133)+(Projection!$J$20+MAX(0,Projection!$I$24-S133)/Projection!$C$4-Projection!$J$21)*EXP($C$5+SQRT($C$4)*J133)^0.5</f>
        <v/>
      </c>
      <c r="U133" s="17">
        <f>T133*EXP($C$5+SQRT($C$4)*K133)+(Projection!$K$20+MAX(0,Projection!$J$24-T133)/Projection!$C$4-Projection!$K$21)*EXP($C$5+SQRT($C$4)*K133)^0.5</f>
        <v/>
      </c>
      <c r="V133" s="17">
        <f>U133*EXP($C$5+SQRT($C$4)*L133)+(Projection!$L$20+MAX(0,Projection!$K$24-U133)/Projection!$C$4-Projection!$L$21)*EXP($C$5+SQRT($C$4)*L133)^0.5</f>
        <v/>
      </c>
      <c r="W133" s="13">
        <f>M133/Projection!$C$24</f>
        <v/>
      </c>
      <c r="X133" s="13">
        <f>N133/Projection!$D$24</f>
        <v/>
      </c>
      <c r="Y133" s="13">
        <f>O133/Projection!$E$24</f>
        <v/>
      </c>
      <c r="Z133" s="13">
        <f>P133/Projection!$F$24</f>
        <v/>
      </c>
      <c r="AA133" s="13">
        <f>Q133/Projection!$G$24</f>
        <v/>
      </c>
      <c r="AB133" s="13">
        <f>R133/Projection!$H$24</f>
        <v/>
      </c>
      <c r="AC133" s="13">
        <f>S133/Projection!$I$24</f>
        <v/>
      </c>
      <c r="AD133" s="13">
        <f>T133/Projection!$J$24</f>
        <v/>
      </c>
      <c r="AE133" s="13">
        <f>U133/Projection!$K$24</f>
        <v/>
      </c>
      <c r="AF133" s="13">
        <f>V133/Projection!$L$24</f>
        <v/>
      </c>
      <c r="AG133" s="13">
        <f>MIN(W133:AF133)</f>
        <v/>
      </c>
    </row>
    <row r="134">
      <c r="B134" s="2" t="n">
        <v>121</v>
      </c>
      <c r="C134" s="20" t="n">
        <v>-0.065035</v>
      </c>
      <c r="D134" s="20" t="n">
        <v>-1.163731</v>
      </c>
      <c r="E134" s="20" t="n">
        <v>0.293383</v>
      </c>
      <c r="F134" s="20" t="n">
        <v>0.010681</v>
      </c>
      <c r="G134" s="20" t="n">
        <v>-1.751648</v>
      </c>
      <c r="H134" s="20" t="n">
        <v>-0.215964</v>
      </c>
      <c r="I134" s="20" t="n">
        <v>-0.171814</v>
      </c>
      <c r="J134" s="20" t="n">
        <v>0.269582</v>
      </c>
      <c r="K134" s="20" t="n">
        <v>-0.736578</v>
      </c>
      <c r="L134" s="20" t="n">
        <v>-1.201521</v>
      </c>
      <c r="M134" s="17">
        <f>Projection!$C$13*EXP($C$5+SQRT($C$4)*C134)+(Projection!$C$20+MAX(0,Projection!$C$14-Projection!$C$13)/Projection!$C$4-Projection!$C$21)*EXP($C$5+SQRT($C$4)*C134)^0.5</f>
        <v/>
      </c>
      <c r="N134" s="17">
        <f>M134*EXP($C$5+SQRT($C$4)*D134)+(Projection!$D$20+MAX(0,Projection!$C$24-M134)/Projection!$C$4-Projection!$D$21)*EXP($C$5+SQRT($C$4)*D134)^0.5</f>
        <v/>
      </c>
      <c r="O134" s="17">
        <f>N134*EXP($C$5+SQRT($C$4)*E134)+(Projection!$E$20+MAX(0,Projection!$D$24-N134)/Projection!$C$4-Projection!$E$21)*EXP($C$5+SQRT($C$4)*E134)^0.5</f>
        <v/>
      </c>
      <c r="P134" s="17">
        <f>O134*EXP($C$5+SQRT($C$4)*F134)+(Projection!$F$20+MAX(0,Projection!$E$24-O134)/Projection!$C$4-Projection!$F$21)*EXP($C$5+SQRT($C$4)*F134)^0.5</f>
        <v/>
      </c>
      <c r="Q134" s="17">
        <f>P134*EXP($C$5+SQRT($C$4)*G134)+(Projection!$G$20+MAX(0,Projection!$F$24-P134)/Projection!$C$4-Projection!$G$21)*EXP($C$5+SQRT($C$4)*G134)^0.5</f>
        <v/>
      </c>
      <c r="R134" s="17">
        <f>Q134*EXP($C$5+SQRT($C$4)*H134)+(Projection!$H$20+MAX(0,Projection!$G$24-Q134)/Projection!$C$4-Projection!$H$21)*EXP($C$5+SQRT($C$4)*H134)^0.5</f>
        <v/>
      </c>
      <c r="S134" s="17">
        <f>R134*EXP($C$5+SQRT($C$4)*I134)+(Projection!$I$20+MAX(0,Projection!$H$24-R134)/Projection!$C$4-Projection!$I$21)*EXP($C$5+SQRT($C$4)*I134)^0.5</f>
        <v/>
      </c>
      <c r="T134" s="17">
        <f>S134*EXP($C$5+SQRT($C$4)*J134)+(Projection!$J$20+MAX(0,Projection!$I$24-S134)/Projection!$C$4-Projection!$J$21)*EXP($C$5+SQRT($C$4)*J134)^0.5</f>
        <v/>
      </c>
      <c r="U134" s="17">
        <f>T134*EXP($C$5+SQRT($C$4)*K134)+(Projection!$K$20+MAX(0,Projection!$J$24-T134)/Projection!$C$4-Projection!$K$21)*EXP($C$5+SQRT($C$4)*K134)^0.5</f>
        <v/>
      </c>
      <c r="V134" s="17">
        <f>U134*EXP($C$5+SQRT($C$4)*L134)+(Projection!$L$20+MAX(0,Projection!$K$24-U134)/Projection!$C$4-Projection!$L$21)*EXP($C$5+SQRT($C$4)*L134)^0.5</f>
        <v/>
      </c>
      <c r="W134" s="13">
        <f>M134/Projection!$C$24</f>
        <v/>
      </c>
      <c r="X134" s="13">
        <f>N134/Projection!$D$24</f>
        <v/>
      </c>
      <c r="Y134" s="13">
        <f>O134/Projection!$E$24</f>
        <v/>
      </c>
      <c r="Z134" s="13">
        <f>P134/Projection!$F$24</f>
        <v/>
      </c>
      <c r="AA134" s="13">
        <f>Q134/Projection!$G$24</f>
        <v/>
      </c>
      <c r="AB134" s="13">
        <f>R134/Projection!$H$24</f>
        <v/>
      </c>
      <c r="AC134" s="13">
        <f>S134/Projection!$I$24</f>
        <v/>
      </c>
      <c r="AD134" s="13">
        <f>T134/Projection!$J$24</f>
        <v/>
      </c>
      <c r="AE134" s="13">
        <f>U134/Projection!$K$24</f>
        <v/>
      </c>
      <c r="AF134" s="13">
        <f>V134/Projection!$L$24</f>
        <v/>
      </c>
      <c r="AG134" s="13">
        <f>MIN(W134:AF134)</f>
        <v/>
      </c>
    </row>
    <row r="135">
      <c r="B135" s="2" t="n">
        <v>122</v>
      </c>
      <c r="C135" s="20" t="n">
        <v>0.424381</v>
      </c>
      <c r="D135" s="20" t="n">
        <v>1.265483</v>
      </c>
      <c r="E135" s="20" t="n">
        <v>1.269683</v>
      </c>
      <c r="F135" s="20" t="n">
        <v>0.300598</v>
      </c>
      <c r="G135" s="20" t="n">
        <v>0.384499</v>
      </c>
      <c r="H135" s="20" t="n">
        <v>-1.701572</v>
      </c>
      <c r="I135" s="20" t="n">
        <v>0.277557</v>
      </c>
      <c r="J135" s="20" t="n">
        <v>-0.723782</v>
      </c>
      <c r="K135" s="20" t="n">
        <v>0.311078</v>
      </c>
      <c r="L135" s="20" t="n">
        <v>0.304187</v>
      </c>
      <c r="M135" s="17">
        <f>Projection!$C$13*EXP($C$5+SQRT($C$4)*C135)+(Projection!$C$20+MAX(0,Projection!$C$14-Projection!$C$13)/Projection!$C$4-Projection!$C$21)*EXP($C$5+SQRT($C$4)*C135)^0.5</f>
        <v/>
      </c>
      <c r="N135" s="17">
        <f>M135*EXP($C$5+SQRT($C$4)*D135)+(Projection!$D$20+MAX(0,Projection!$C$24-M135)/Projection!$C$4-Projection!$D$21)*EXP($C$5+SQRT($C$4)*D135)^0.5</f>
        <v/>
      </c>
      <c r="O135" s="17">
        <f>N135*EXP($C$5+SQRT($C$4)*E135)+(Projection!$E$20+MAX(0,Projection!$D$24-N135)/Projection!$C$4-Projection!$E$21)*EXP($C$5+SQRT($C$4)*E135)^0.5</f>
        <v/>
      </c>
      <c r="P135" s="17">
        <f>O135*EXP($C$5+SQRT($C$4)*F135)+(Projection!$F$20+MAX(0,Projection!$E$24-O135)/Projection!$C$4-Projection!$F$21)*EXP($C$5+SQRT($C$4)*F135)^0.5</f>
        <v/>
      </c>
      <c r="Q135" s="17">
        <f>P135*EXP($C$5+SQRT($C$4)*G135)+(Projection!$G$20+MAX(0,Projection!$F$24-P135)/Projection!$C$4-Projection!$G$21)*EXP($C$5+SQRT($C$4)*G135)^0.5</f>
        <v/>
      </c>
      <c r="R135" s="17">
        <f>Q135*EXP($C$5+SQRT($C$4)*H135)+(Projection!$H$20+MAX(0,Projection!$G$24-Q135)/Projection!$C$4-Projection!$H$21)*EXP($C$5+SQRT($C$4)*H135)^0.5</f>
        <v/>
      </c>
      <c r="S135" s="17">
        <f>R135*EXP($C$5+SQRT($C$4)*I135)+(Projection!$I$20+MAX(0,Projection!$H$24-R135)/Projection!$C$4-Projection!$I$21)*EXP($C$5+SQRT($C$4)*I135)^0.5</f>
        <v/>
      </c>
      <c r="T135" s="17">
        <f>S135*EXP($C$5+SQRT($C$4)*J135)+(Projection!$J$20+MAX(0,Projection!$I$24-S135)/Projection!$C$4-Projection!$J$21)*EXP($C$5+SQRT($C$4)*J135)^0.5</f>
        <v/>
      </c>
      <c r="U135" s="17">
        <f>T135*EXP($C$5+SQRT($C$4)*K135)+(Projection!$K$20+MAX(0,Projection!$J$24-T135)/Projection!$C$4-Projection!$K$21)*EXP($C$5+SQRT($C$4)*K135)^0.5</f>
        <v/>
      </c>
      <c r="V135" s="17">
        <f>U135*EXP($C$5+SQRT($C$4)*L135)+(Projection!$L$20+MAX(0,Projection!$K$24-U135)/Projection!$C$4-Projection!$L$21)*EXP($C$5+SQRT($C$4)*L135)^0.5</f>
        <v/>
      </c>
      <c r="W135" s="13">
        <f>M135/Projection!$C$24</f>
        <v/>
      </c>
      <c r="X135" s="13">
        <f>N135/Projection!$D$24</f>
        <v/>
      </c>
      <c r="Y135" s="13">
        <f>O135/Projection!$E$24</f>
        <v/>
      </c>
      <c r="Z135" s="13">
        <f>P135/Projection!$F$24</f>
        <v/>
      </c>
      <c r="AA135" s="13">
        <f>Q135/Projection!$G$24</f>
        <v/>
      </c>
      <c r="AB135" s="13">
        <f>R135/Projection!$H$24</f>
        <v/>
      </c>
      <c r="AC135" s="13">
        <f>S135/Projection!$I$24</f>
        <v/>
      </c>
      <c r="AD135" s="13">
        <f>T135/Projection!$J$24</f>
        <v/>
      </c>
      <c r="AE135" s="13">
        <f>U135/Projection!$K$24</f>
        <v/>
      </c>
      <c r="AF135" s="13">
        <f>V135/Projection!$L$24</f>
        <v/>
      </c>
      <c r="AG135" s="13">
        <f>MIN(W135:AF135)</f>
        <v/>
      </c>
    </row>
    <row r="136">
      <c r="B136" s="2" t="n">
        <v>123</v>
      </c>
      <c r="C136" s="20" t="n">
        <v>-0.442075</v>
      </c>
      <c r="D136" s="20" t="n">
        <v>-0.945038</v>
      </c>
      <c r="E136" s="20" t="n">
        <v>1.419683</v>
      </c>
      <c r="F136" s="20" t="n">
        <v>-0.716205</v>
      </c>
      <c r="G136" s="20" t="n">
        <v>0.884844</v>
      </c>
      <c r="H136" s="20" t="n">
        <v>-0.533676</v>
      </c>
      <c r="I136" s="20" t="n">
        <v>0.01706</v>
      </c>
      <c r="J136" s="20" t="n">
        <v>-1.217342</v>
      </c>
      <c r="K136" s="20" t="n">
        <v>-0.475175</v>
      </c>
      <c r="L136" s="20" t="n">
        <v>-0.270195</v>
      </c>
      <c r="M136" s="17">
        <f>Projection!$C$13*EXP($C$5+SQRT($C$4)*C136)+(Projection!$C$20+MAX(0,Projection!$C$14-Projection!$C$13)/Projection!$C$4-Projection!$C$21)*EXP($C$5+SQRT($C$4)*C136)^0.5</f>
        <v/>
      </c>
      <c r="N136" s="17">
        <f>M136*EXP($C$5+SQRT($C$4)*D136)+(Projection!$D$20+MAX(0,Projection!$C$24-M136)/Projection!$C$4-Projection!$D$21)*EXP($C$5+SQRT($C$4)*D136)^0.5</f>
        <v/>
      </c>
      <c r="O136" s="17">
        <f>N136*EXP($C$5+SQRT($C$4)*E136)+(Projection!$E$20+MAX(0,Projection!$D$24-N136)/Projection!$C$4-Projection!$E$21)*EXP($C$5+SQRT($C$4)*E136)^0.5</f>
        <v/>
      </c>
      <c r="P136" s="17">
        <f>O136*EXP($C$5+SQRT($C$4)*F136)+(Projection!$F$20+MAX(0,Projection!$E$24-O136)/Projection!$C$4-Projection!$F$21)*EXP($C$5+SQRT($C$4)*F136)^0.5</f>
        <v/>
      </c>
      <c r="Q136" s="17">
        <f>P136*EXP($C$5+SQRT($C$4)*G136)+(Projection!$G$20+MAX(0,Projection!$F$24-P136)/Projection!$C$4-Projection!$G$21)*EXP($C$5+SQRT($C$4)*G136)^0.5</f>
        <v/>
      </c>
      <c r="R136" s="17">
        <f>Q136*EXP($C$5+SQRT($C$4)*H136)+(Projection!$H$20+MAX(0,Projection!$G$24-Q136)/Projection!$C$4-Projection!$H$21)*EXP($C$5+SQRT($C$4)*H136)^0.5</f>
        <v/>
      </c>
      <c r="S136" s="17">
        <f>R136*EXP($C$5+SQRT($C$4)*I136)+(Projection!$I$20+MAX(0,Projection!$H$24-R136)/Projection!$C$4-Projection!$I$21)*EXP($C$5+SQRT($C$4)*I136)^0.5</f>
        <v/>
      </c>
      <c r="T136" s="17">
        <f>S136*EXP($C$5+SQRT($C$4)*J136)+(Projection!$J$20+MAX(0,Projection!$I$24-S136)/Projection!$C$4-Projection!$J$21)*EXP($C$5+SQRT($C$4)*J136)^0.5</f>
        <v/>
      </c>
      <c r="U136" s="17">
        <f>T136*EXP($C$5+SQRT($C$4)*K136)+(Projection!$K$20+MAX(0,Projection!$J$24-T136)/Projection!$C$4-Projection!$K$21)*EXP($C$5+SQRT($C$4)*K136)^0.5</f>
        <v/>
      </c>
      <c r="V136" s="17">
        <f>U136*EXP($C$5+SQRT($C$4)*L136)+(Projection!$L$20+MAX(0,Projection!$K$24-U136)/Projection!$C$4-Projection!$L$21)*EXP($C$5+SQRT($C$4)*L136)^0.5</f>
        <v/>
      </c>
      <c r="W136" s="13">
        <f>M136/Projection!$C$24</f>
        <v/>
      </c>
      <c r="X136" s="13">
        <f>N136/Projection!$D$24</f>
        <v/>
      </c>
      <c r="Y136" s="13">
        <f>O136/Projection!$E$24</f>
        <v/>
      </c>
      <c r="Z136" s="13">
        <f>P136/Projection!$F$24</f>
        <v/>
      </c>
      <c r="AA136" s="13">
        <f>Q136/Projection!$G$24</f>
        <v/>
      </c>
      <c r="AB136" s="13">
        <f>R136/Projection!$H$24</f>
        <v/>
      </c>
      <c r="AC136" s="13">
        <f>S136/Projection!$I$24</f>
        <v/>
      </c>
      <c r="AD136" s="13">
        <f>T136/Projection!$J$24</f>
        <v/>
      </c>
      <c r="AE136" s="13">
        <f>U136/Projection!$K$24</f>
        <v/>
      </c>
      <c r="AF136" s="13">
        <f>V136/Projection!$L$24</f>
        <v/>
      </c>
      <c r="AG136" s="13">
        <f>MIN(W136:AF136)</f>
        <v/>
      </c>
    </row>
    <row r="137">
      <c r="B137" s="2" t="n">
        <v>124</v>
      </c>
      <c r="C137" s="20" t="n">
        <v>0.829665</v>
      </c>
      <c r="D137" s="20" t="n">
        <v>-0.788418</v>
      </c>
      <c r="E137" s="20" t="n">
        <v>0.051082</v>
      </c>
      <c r="F137" s="20" t="n">
        <v>0.02025</v>
      </c>
      <c r="G137" s="20" t="n">
        <v>-1.341375</v>
      </c>
      <c r="H137" s="20" t="n">
        <v>0.948705</v>
      </c>
      <c r="I137" s="20" t="n">
        <v>0.601276</v>
      </c>
      <c r="J137" s="20" t="n">
        <v>0.559752</v>
      </c>
      <c r="K137" s="20" t="n">
        <v>-0.77255</v>
      </c>
      <c r="L137" s="20" t="n">
        <v>1.441829</v>
      </c>
      <c r="M137" s="17">
        <f>Projection!$C$13*EXP($C$5+SQRT($C$4)*C137)+(Projection!$C$20+MAX(0,Projection!$C$14-Projection!$C$13)/Projection!$C$4-Projection!$C$21)*EXP($C$5+SQRT($C$4)*C137)^0.5</f>
        <v/>
      </c>
      <c r="N137" s="17">
        <f>M137*EXP($C$5+SQRT($C$4)*D137)+(Projection!$D$20+MAX(0,Projection!$C$24-M137)/Projection!$C$4-Projection!$D$21)*EXP($C$5+SQRT($C$4)*D137)^0.5</f>
        <v/>
      </c>
      <c r="O137" s="17">
        <f>N137*EXP($C$5+SQRT($C$4)*E137)+(Projection!$E$20+MAX(0,Projection!$D$24-N137)/Projection!$C$4-Projection!$E$21)*EXP($C$5+SQRT($C$4)*E137)^0.5</f>
        <v/>
      </c>
      <c r="P137" s="17">
        <f>O137*EXP($C$5+SQRT($C$4)*F137)+(Projection!$F$20+MAX(0,Projection!$E$24-O137)/Projection!$C$4-Projection!$F$21)*EXP($C$5+SQRT($C$4)*F137)^0.5</f>
        <v/>
      </c>
      <c r="Q137" s="17">
        <f>P137*EXP($C$5+SQRT($C$4)*G137)+(Projection!$G$20+MAX(0,Projection!$F$24-P137)/Projection!$C$4-Projection!$G$21)*EXP($C$5+SQRT($C$4)*G137)^0.5</f>
        <v/>
      </c>
      <c r="R137" s="17">
        <f>Q137*EXP($C$5+SQRT($C$4)*H137)+(Projection!$H$20+MAX(0,Projection!$G$24-Q137)/Projection!$C$4-Projection!$H$21)*EXP($C$5+SQRT($C$4)*H137)^0.5</f>
        <v/>
      </c>
      <c r="S137" s="17">
        <f>R137*EXP($C$5+SQRT($C$4)*I137)+(Projection!$I$20+MAX(0,Projection!$H$24-R137)/Projection!$C$4-Projection!$I$21)*EXP($C$5+SQRT($C$4)*I137)^0.5</f>
        <v/>
      </c>
      <c r="T137" s="17">
        <f>S137*EXP($C$5+SQRT($C$4)*J137)+(Projection!$J$20+MAX(0,Projection!$I$24-S137)/Projection!$C$4-Projection!$J$21)*EXP($C$5+SQRT($C$4)*J137)^0.5</f>
        <v/>
      </c>
      <c r="U137" s="17">
        <f>T137*EXP($C$5+SQRT($C$4)*K137)+(Projection!$K$20+MAX(0,Projection!$J$24-T137)/Projection!$C$4-Projection!$K$21)*EXP($C$5+SQRT($C$4)*K137)^0.5</f>
        <v/>
      </c>
      <c r="V137" s="17">
        <f>U137*EXP($C$5+SQRT($C$4)*L137)+(Projection!$L$20+MAX(0,Projection!$K$24-U137)/Projection!$C$4-Projection!$L$21)*EXP($C$5+SQRT($C$4)*L137)^0.5</f>
        <v/>
      </c>
      <c r="W137" s="13">
        <f>M137/Projection!$C$24</f>
        <v/>
      </c>
      <c r="X137" s="13">
        <f>N137/Projection!$D$24</f>
        <v/>
      </c>
      <c r="Y137" s="13">
        <f>O137/Projection!$E$24</f>
        <v/>
      </c>
      <c r="Z137" s="13">
        <f>P137/Projection!$F$24</f>
        <v/>
      </c>
      <c r="AA137" s="13">
        <f>Q137/Projection!$G$24</f>
        <v/>
      </c>
      <c r="AB137" s="13">
        <f>R137/Projection!$H$24</f>
        <v/>
      </c>
      <c r="AC137" s="13">
        <f>S137/Projection!$I$24</f>
        <v/>
      </c>
      <c r="AD137" s="13">
        <f>T137/Projection!$J$24</f>
        <v/>
      </c>
      <c r="AE137" s="13">
        <f>U137/Projection!$K$24</f>
        <v/>
      </c>
      <c r="AF137" s="13">
        <f>V137/Projection!$L$24</f>
        <v/>
      </c>
      <c r="AG137" s="13">
        <f>MIN(W137:AF137)</f>
        <v/>
      </c>
    </row>
    <row r="138">
      <c r="B138" s="2" t="n">
        <v>125</v>
      </c>
      <c r="C138" s="20" t="n">
        <v>0.276682</v>
      </c>
      <c r="D138" s="20" t="n">
        <v>0.7358130000000001</v>
      </c>
      <c r="E138" s="20" t="n">
        <v>-0.627047</v>
      </c>
      <c r="F138" s="20" t="n">
        <v>-0.6850619999999999</v>
      </c>
      <c r="G138" s="20" t="n">
        <v>0.004067</v>
      </c>
      <c r="H138" s="20" t="n">
        <v>0.665911</v>
      </c>
      <c r="I138" s="20" t="n">
        <v>1.682385</v>
      </c>
      <c r="J138" s="20" t="n">
        <v>-0.14296</v>
      </c>
      <c r="K138" s="20" t="n">
        <v>-1.445201</v>
      </c>
      <c r="L138" s="20" t="n">
        <v>-1.568763</v>
      </c>
      <c r="M138" s="17">
        <f>Projection!$C$13*EXP($C$5+SQRT($C$4)*C138)+(Projection!$C$20+MAX(0,Projection!$C$14-Projection!$C$13)/Projection!$C$4-Projection!$C$21)*EXP($C$5+SQRT($C$4)*C138)^0.5</f>
        <v/>
      </c>
      <c r="N138" s="17">
        <f>M138*EXP($C$5+SQRT($C$4)*D138)+(Projection!$D$20+MAX(0,Projection!$C$24-M138)/Projection!$C$4-Projection!$D$21)*EXP($C$5+SQRT($C$4)*D138)^0.5</f>
        <v/>
      </c>
      <c r="O138" s="17">
        <f>N138*EXP($C$5+SQRT($C$4)*E138)+(Projection!$E$20+MAX(0,Projection!$D$24-N138)/Projection!$C$4-Projection!$E$21)*EXP($C$5+SQRT($C$4)*E138)^0.5</f>
        <v/>
      </c>
      <c r="P138" s="17">
        <f>O138*EXP($C$5+SQRT($C$4)*F138)+(Projection!$F$20+MAX(0,Projection!$E$24-O138)/Projection!$C$4-Projection!$F$21)*EXP($C$5+SQRT($C$4)*F138)^0.5</f>
        <v/>
      </c>
      <c r="Q138" s="17">
        <f>P138*EXP($C$5+SQRT($C$4)*G138)+(Projection!$G$20+MAX(0,Projection!$F$24-P138)/Projection!$C$4-Projection!$G$21)*EXP($C$5+SQRT($C$4)*G138)^0.5</f>
        <v/>
      </c>
      <c r="R138" s="17">
        <f>Q138*EXP($C$5+SQRT($C$4)*H138)+(Projection!$H$20+MAX(0,Projection!$G$24-Q138)/Projection!$C$4-Projection!$H$21)*EXP($C$5+SQRT($C$4)*H138)^0.5</f>
        <v/>
      </c>
      <c r="S138" s="17">
        <f>R138*EXP($C$5+SQRT($C$4)*I138)+(Projection!$I$20+MAX(0,Projection!$H$24-R138)/Projection!$C$4-Projection!$I$21)*EXP($C$5+SQRT($C$4)*I138)^0.5</f>
        <v/>
      </c>
      <c r="T138" s="17">
        <f>S138*EXP($C$5+SQRT($C$4)*J138)+(Projection!$J$20+MAX(0,Projection!$I$24-S138)/Projection!$C$4-Projection!$J$21)*EXP($C$5+SQRT($C$4)*J138)^0.5</f>
        <v/>
      </c>
      <c r="U138" s="17">
        <f>T138*EXP($C$5+SQRT($C$4)*K138)+(Projection!$K$20+MAX(0,Projection!$J$24-T138)/Projection!$C$4-Projection!$K$21)*EXP($C$5+SQRT($C$4)*K138)^0.5</f>
        <v/>
      </c>
      <c r="V138" s="17">
        <f>U138*EXP($C$5+SQRT($C$4)*L138)+(Projection!$L$20+MAX(0,Projection!$K$24-U138)/Projection!$C$4-Projection!$L$21)*EXP($C$5+SQRT($C$4)*L138)^0.5</f>
        <v/>
      </c>
      <c r="W138" s="13">
        <f>M138/Projection!$C$24</f>
        <v/>
      </c>
      <c r="X138" s="13">
        <f>N138/Projection!$D$24</f>
        <v/>
      </c>
      <c r="Y138" s="13">
        <f>O138/Projection!$E$24</f>
        <v/>
      </c>
      <c r="Z138" s="13">
        <f>P138/Projection!$F$24</f>
        <v/>
      </c>
      <c r="AA138" s="13">
        <f>Q138/Projection!$G$24</f>
        <v/>
      </c>
      <c r="AB138" s="13">
        <f>R138/Projection!$H$24</f>
        <v/>
      </c>
      <c r="AC138" s="13">
        <f>S138/Projection!$I$24</f>
        <v/>
      </c>
      <c r="AD138" s="13">
        <f>T138/Projection!$J$24</f>
        <v/>
      </c>
      <c r="AE138" s="13">
        <f>U138/Projection!$K$24</f>
        <v/>
      </c>
      <c r="AF138" s="13">
        <f>V138/Projection!$L$24</f>
        <v/>
      </c>
      <c r="AG138" s="13">
        <f>MIN(W138:AF138)</f>
        <v/>
      </c>
    </row>
    <row r="139">
      <c r="B139" s="2" t="n">
        <v>126</v>
      </c>
      <c r="C139" s="20" t="n">
        <v>1.232188</v>
      </c>
      <c r="D139" s="20" t="n">
        <v>-0.357694</v>
      </c>
      <c r="E139" s="20" t="n">
        <v>-1.32642</v>
      </c>
      <c r="F139" s="20" t="n">
        <v>-0.940665</v>
      </c>
      <c r="G139" s="20" t="n">
        <v>0.77468</v>
      </c>
      <c r="H139" s="20" t="n">
        <v>1.09309</v>
      </c>
      <c r="I139" s="20" t="n">
        <v>0.373742</v>
      </c>
      <c r="J139" s="20" t="n">
        <v>1.662624</v>
      </c>
      <c r="K139" s="20" t="n">
        <v>-0.443194</v>
      </c>
      <c r="L139" s="20" t="n">
        <v>-0.7584419999999999</v>
      </c>
      <c r="M139" s="17">
        <f>Projection!$C$13*EXP($C$5+SQRT($C$4)*C139)+(Projection!$C$20+MAX(0,Projection!$C$14-Projection!$C$13)/Projection!$C$4-Projection!$C$21)*EXP($C$5+SQRT($C$4)*C139)^0.5</f>
        <v/>
      </c>
      <c r="N139" s="17">
        <f>M139*EXP($C$5+SQRT($C$4)*D139)+(Projection!$D$20+MAX(0,Projection!$C$24-M139)/Projection!$C$4-Projection!$D$21)*EXP($C$5+SQRT($C$4)*D139)^0.5</f>
        <v/>
      </c>
      <c r="O139" s="17">
        <f>N139*EXP($C$5+SQRT($C$4)*E139)+(Projection!$E$20+MAX(0,Projection!$D$24-N139)/Projection!$C$4-Projection!$E$21)*EXP($C$5+SQRT($C$4)*E139)^0.5</f>
        <v/>
      </c>
      <c r="P139" s="17">
        <f>O139*EXP($C$5+SQRT($C$4)*F139)+(Projection!$F$20+MAX(0,Projection!$E$24-O139)/Projection!$C$4-Projection!$F$21)*EXP($C$5+SQRT($C$4)*F139)^0.5</f>
        <v/>
      </c>
      <c r="Q139" s="17">
        <f>P139*EXP($C$5+SQRT($C$4)*G139)+(Projection!$G$20+MAX(0,Projection!$F$24-P139)/Projection!$C$4-Projection!$G$21)*EXP($C$5+SQRT($C$4)*G139)^0.5</f>
        <v/>
      </c>
      <c r="R139" s="17">
        <f>Q139*EXP($C$5+SQRT($C$4)*H139)+(Projection!$H$20+MAX(0,Projection!$G$24-Q139)/Projection!$C$4-Projection!$H$21)*EXP($C$5+SQRT($C$4)*H139)^0.5</f>
        <v/>
      </c>
      <c r="S139" s="17">
        <f>R139*EXP($C$5+SQRT($C$4)*I139)+(Projection!$I$20+MAX(0,Projection!$H$24-R139)/Projection!$C$4-Projection!$I$21)*EXP($C$5+SQRT($C$4)*I139)^0.5</f>
        <v/>
      </c>
      <c r="T139" s="17">
        <f>S139*EXP($C$5+SQRT($C$4)*J139)+(Projection!$J$20+MAX(0,Projection!$I$24-S139)/Projection!$C$4-Projection!$J$21)*EXP($C$5+SQRT($C$4)*J139)^0.5</f>
        <v/>
      </c>
      <c r="U139" s="17">
        <f>T139*EXP($C$5+SQRT($C$4)*K139)+(Projection!$K$20+MAX(0,Projection!$J$24-T139)/Projection!$C$4-Projection!$K$21)*EXP($C$5+SQRT($C$4)*K139)^0.5</f>
        <v/>
      </c>
      <c r="V139" s="17">
        <f>U139*EXP($C$5+SQRT($C$4)*L139)+(Projection!$L$20+MAX(0,Projection!$K$24-U139)/Projection!$C$4-Projection!$L$21)*EXP($C$5+SQRT($C$4)*L139)^0.5</f>
        <v/>
      </c>
      <c r="W139" s="13">
        <f>M139/Projection!$C$24</f>
        <v/>
      </c>
      <c r="X139" s="13">
        <f>N139/Projection!$D$24</f>
        <v/>
      </c>
      <c r="Y139" s="13">
        <f>O139/Projection!$E$24</f>
        <v/>
      </c>
      <c r="Z139" s="13">
        <f>P139/Projection!$F$24</f>
        <v/>
      </c>
      <c r="AA139" s="13">
        <f>Q139/Projection!$G$24</f>
        <v/>
      </c>
      <c r="AB139" s="13">
        <f>R139/Projection!$H$24</f>
        <v/>
      </c>
      <c r="AC139" s="13">
        <f>S139/Projection!$I$24</f>
        <v/>
      </c>
      <c r="AD139" s="13">
        <f>T139/Projection!$J$24</f>
        <v/>
      </c>
      <c r="AE139" s="13">
        <f>U139/Projection!$K$24</f>
        <v/>
      </c>
      <c r="AF139" s="13">
        <f>V139/Projection!$L$24</f>
        <v/>
      </c>
      <c r="AG139" s="13">
        <f>MIN(W139:AF139)</f>
        <v/>
      </c>
    </row>
    <row r="140">
      <c r="B140" s="2" t="n">
        <v>127</v>
      </c>
      <c r="C140" s="20" t="n">
        <v>-1.3551</v>
      </c>
      <c r="D140" s="20" t="n">
        <v>-0.658488</v>
      </c>
      <c r="E140" s="20" t="n">
        <v>-0.803955</v>
      </c>
      <c r="F140" s="20" t="n">
        <v>-1.74078</v>
      </c>
      <c r="G140" s="20" t="n">
        <v>-0.337768</v>
      </c>
      <c r="H140" s="20" t="n">
        <v>-0.809399</v>
      </c>
      <c r="I140" s="20" t="n">
        <v>-0.475368</v>
      </c>
      <c r="J140" s="20" t="n">
        <v>-0.546275</v>
      </c>
      <c r="K140" s="20" t="n">
        <v>0.005389</v>
      </c>
      <c r="L140" s="20" t="n">
        <v>0.579365</v>
      </c>
      <c r="M140" s="17">
        <f>Projection!$C$13*EXP($C$5+SQRT($C$4)*C140)+(Projection!$C$20+MAX(0,Projection!$C$14-Projection!$C$13)/Projection!$C$4-Projection!$C$21)*EXP($C$5+SQRT($C$4)*C140)^0.5</f>
        <v/>
      </c>
      <c r="N140" s="17">
        <f>M140*EXP($C$5+SQRT($C$4)*D140)+(Projection!$D$20+MAX(0,Projection!$C$24-M140)/Projection!$C$4-Projection!$D$21)*EXP($C$5+SQRT($C$4)*D140)^0.5</f>
        <v/>
      </c>
      <c r="O140" s="17">
        <f>N140*EXP($C$5+SQRT($C$4)*E140)+(Projection!$E$20+MAX(0,Projection!$D$24-N140)/Projection!$C$4-Projection!$E$21)*EXP($C$5+SQRT($C$4)*E140)^0.5</f>
        <v/>
      </c>
      <c r="P140" s="17">
        <f>O140*EXP($C$5+SQRT($C$4)*F140)+(Projection!$F$20+MAX(0,Projection!$E$24-O140)/Projection!$C$4-Projection!$F$21)*EXP($C$5+SQRT($C$4)*F140)^0.5</f>
        <v/>
      </c>
      <c r="Q140" s="17">
        <f>P140*EXP($C$5+SQRT($C$4)*G140)+(Projection!$G$20+MAX(0,Projection!$F$24-P140)/Projection!$C$4-Projection!$G$21)*EXP($C$5+SQRT($C$4)*G140)^0.5</f>
        <v/>
      </c>
      <c r="R140" s="17">
        <f>Q140*EXP($C$5+SQRT($C$4)*H140)+(Projection!$H$20+MAX(0,Projection!$G$24-Q140)/Projection!$C$4-Projection!$H$21)*EXP($C$5+SQRT($C$4)*H140)^0.5</f>
        <v/>
      </c>
      <c r="S140" s="17">
        <f>R140*EXP($C$5+SQRT($C$4)*I140)+(Projection!$I$20+MAX(0,Projection!$H$24-R140)/Projection!$C$4-Projection!$I$21)*EXP($C$5+SQRT($C$4)*I140)^0.5</f>
        <v/>
      </c>
      <c r="T140" s="17">
        <f>S140*EXP($C$5+SQRT($C$4)*J140)+(Projection!$J$20+MAX(0,Projection!$I$24-S140)/Projection!$C$4-Projection!$J$21)*EXP($C$5+SQRT($C$4)*J140)^0.5</f>
        <v/>
      </c>
      <c r="U140" s="17">
        <f>T140*EXP($C$5+SQRT($C$4)*K140)+(Projection!$K$20+MAX(0,Projection!$J$24-T140)/Projection!$C$4-Projection!$K$21)*EXP($C$5+SQRT($C$4)*K140)^0.5</f>
        <v/>
      </c>
      <c r="V140" s="17">
        <f>U140*EXP($C$5+SQRT($C$4)*L140)+(Projection!$L$20+MAX(0,Projection!$K$24-U140)/Projection!$C$4-Projection!$L$21)*EXP($C$5+SQRT($C$4)*L140)^0.5</f>
        <v/>
      </c>
      <c r="W140" s="13">
        <f>M140/Projection!$C$24</f>
        <v/>
      </c>
      <c r="X140" s="13">
        <f>N140/Projection!$D$24</f>
        <v/>
      </c>
      <c r="Y140" s="13">
        <f>O140/Projection!$E$24</f>
        <v/>
      </c>
      <c r="Z140" s="13">
        <f>P140/Projection!$F$24</f>
        <v/>
      </c>
      <c r="AA140" s="13">
        <f>Q140/Projection!$G$24</f>
        <v/>
      </c>
      <c r="AB140" s="13">
        <f>R140/Projection!$H$24</f>
        <v/>
      </c>
      <c r="AC140" s="13">
        <f>S140/Projection!$I$24</f>
        <v/>
      </c>
      <c r="AD140" s="13">
        <f>T140/Projection!$J$24</f>
        <v/>
      </c>
      <c r="AE140" s="13">
        <f>U140/Projection!$K$24</f>
        <v/>
      </c>
      <c r="AF140" s="13">
        <f>V140/Projection!$L$24</f>
        <v/>
      </c>
      <c r="AG140" s="13">
        <f>MIN(W140:AF140)</f>
        <v/>
      </c>
    </row>
    <row r="141">
      <c r="B141" s="2" t="n">
        <v>128</v>
      </c>
      <c r="C141" s="20" t="n">
        <v>-0.33011</v>
      </c>
      <c r="D141" s="20" t="n">
        <v>-0.646049</v>
      </c>
      <c r="E141" s="20" t="n">
        <v>-1.689899</v>
      </c>
      <c r="F141" s="20" t="n">
        <v>0.562066</v>
      </c>
      <c r="G141" s="20" t="n">
        <v>-0.25139</v>
      </c>
      <c r="H141" s="20" t="n">
        <v>-2.096892</v>
      </c>
      <c r="I141" s="20" t="n">
        <v>-0.067632</v>
      </c>
      <c r="J141" s="20" t="n">
        <v>1.592361</v>
      </c>
      <c r="K141" s="20" t="n">
        <v>0.434053</v>
      </c>
      <c r="L141" s="20" t="n">
        <v>-0.888428</v>
      </c>
      <c r="M141" s="17">
        <f>Projection!$C$13*EXP($C$5+SQRT($C$4)*C141)+(Projection!$C$20+MAX(0,Projection!$C$14-Projection!$C$13)/Projection!$C$4-Projection!$C$21)*EXP($C$5+SQRT($C$4)*C141)^0.5</f>
        <v/>
      </c>
      <c r="N141" s="17">
        <f>M141*EXP($C$5+SQRT($C$4)*D141)+(Projection!$D$20+MAX(0,Projection!$C$24-M141)/Projection!$C$4-Projection!$D$21)*EXP($C$5+SQRT($C$4)*D141)^0.5</f>
        <v/>
      </c>
      <c r="O141" s="17">
        <f>N141*EXP($C$5+SQRT($C$4)*E141)+(Projection!$E$20+MAX(0,Projection!$D$24-N141)/Projection!$C$4-Projection!$E$21)*EXP($C$5+SQRT($C$4)*E141)^0.5</f>
        <v/>
      </c>
      <c r="P141" s="17">
        <f>O141*EXP($C$5+SQRT($C$4)*F141)+(Projection!$F$20+MAX(0,Projection!$E$24-O141)/Projection!$C$4-Projection!$F$21)*EXP($C$5+SQRT($C$4)*F141)^0.5</f>
        <v/>
      </c>
      <c r="Q141" s="17">
        <f>P141*EXP($C$5+SQRT($C$4)*G141)+(Projection!$G$20+MAX(0,Projection!$F$24-P141)/Projection!$C$4-Projection!$G$21)*EXP($C$5+SQRT($C$4)*G141)^0.5</f>
        <v/>
      </c>
      <c r="R141" s="17">
        <f>Q141*EXP($C$5+SQRT($C$4)*H141)+(Projection!$H$20+MAX(0,Projection!$G$24-Q141)/Projection!$C$4-Projection!$H$21)*EXP($C$5+SQRT($C$4)*H141)^0.5</f>
        <v/>
      </c>
      <c r="S141" s="17">
        <f>R141*EXP($C$5+SQRT($C$4)*I141)+(Projection!$I$20+MAX(0,Projection!$H$24-R141)/Projection!$C$4-Projection!$I$21)*EXP($C$5+SQRT($C$4)*I141)^0.5</f>
        <v/>
      </c>
      <c r="T141" s="17">
        <f>S141*EXP($C$5+SQRT($C$4)*J141)+(Projection!$J$20+MAX(0,Projection!$I$24-S141)/Projection!$C$4-Projection!$J$21)*EXP($C$5+SQRT($C$4)*J141)^0.5</f>
        <v/>
      </c>
      <c r="U141" s="17">
        <f>T141*EXP($C$5+SQRT($C$4)*K141)+(Projection!$K$20+MAX(0,Projection!$J$24-T141)/Projection!$C$4-Projection!$K$21)*EXP($C$5+SQRT($C$4)*K141)^0.5</f>
        <v/>
      </c>
      <c r="V141" s="17">
        <f>U141*EXP($C$5+SQRT($C$4)*L141)+(Projection!$L$20+MAX(0,Projection!$K$24-U141)/Projection!$C$4-Projection!$L$21)*EXP($C$5+SQRT($C$4)*L141)^0.5</f>
        <v/>
      </c>
      <c r="W141" s="13">
        <f>M141/Projection!$C$24</f>
        <v/>
      </c>
      <c r="X141" s="13">
        <f>N141/Projection!$D$24</f>
        <v/>
      </c>
      <c r="Y141" s="13">
        <f>O141/Projection!$E$24</f>
        <v/>
      </c>
      <c r="Z141" s="13">
        <f>P141/Projection!$F$24</f>
        <v/>
      </c>
      <c r="AA141" s="13">
        <f>Q141/Projection!$G$24</f>
        <v/>
      </c>
      <c r="AB141" s="13">
        <f>R141/Projection!$H$24</f>
        <v/>
      </c>
      <c r="AC141" s="13">
        <f>S141/Projection!$I$24</f>
        <v/>
      </c>
      <c r="AD141" s="13">
        <f>T141/Projection!$J$24</f>
        <v/>
      </c>
      <c r="AE141" s="13">
        <f>U141/Projection!$K$24</f>
        <v/>
      </c>
      <c r="AF141" s="13">
        <f>V141/Projection!$L$24</f>
        <v/>
      </c>
      <c r="AG141" s="13">
        <f>MIN(W141:AF141)</f>
        <v/>
      </c>
    </row>
    <row r="142">
      <c r="B142" s="2" t="n">
        <v>129</v>
      </c>
      <c r="C142" s="20" t="n">
        <v>-0.138718</v>
      </c>
      <c r="D142" s="20" t="n">
        <v>-0.243091</v>
      </c>
      <c r="E142" s="20" t="n">
        <v>1.534241</v>
      </c>
      <c r="F142" s="20" t="n">
        <v>0.535967</v>
      </c>
      <c r="G142" s="20" t="n">
        <v>-1.465701</v>
      </c>
      <c r="H142" s="20" t="n">
        <v>-0.203076</v>
      </c>
      <c r="I142" s="20" t="n">
        <v>0.568957</v>
      </c>
      <c r="J142" s="20" t="n">
        <v>0.6997</v>
      </c>
      <c r="K142" s="20" t="n">
        <v>0.58539</v>
      </c>
      <c r="L142" s="20" t="n">
        <v>-1.009827</v>
      </c>
      <c r="M142" s="17">
        <f>Projection!$C$13*EXP($C$5+SQRT($C$4)*C142)+(Projection!$C$20+MAX(0,Projection!$C$14-Projection!$C$13)/Projection!$C$4-Projection!$C$21)*EXP($C$5+SQRT($C$4)*C142)^0.5</f>
        <v/>
      </c>
      <c r="N142" s="17">
        <f>M142*EXP($C$5+SQRT($C$4)*D142)+(Projection!$D$20+MAX(0,Projection!$C$24-M142)/Projection!$C$4-Projection!$D$21)*EXP($C$5+SQRT($C$4)*D142)^0.5</f>
        <v/>
      </c>
      <c r="O142" s="17">
        <f>N142*EXP($C$5+SQRT($C$4)*E142)+(Projection!$E$20+MAX(0,Projection!$D$24-N142)/Projection!$C$4-Projection!$E$21)*EXP($C$5+SQRT($C$4)*E142)^0.5</f>
        <v/>
      </c>
      <c r="P142" s="17">
        <f>O142*EXP($C$5+SQRT($C$4)*F142)+(Projection!$F$20+MAX(0,Projection!$E$24-O142)/Projection!$C$4-Projection!$F$21)*EXP($C$5+SQRT($C$4)*F142)^0.5</f>
        <v/>
      </c>
      <c r="Q142" s="17">
        <f>P142*EXP($C$5+SQRT($C$4)*G142)+(Projection!$G$20+MAX(0,Projection!$F$24-P142)/Projection!$C$4-Projection!$G$21)*EXP($C$5+SQRT($C$4)*G142)^0.5</f>
        <v/>
      </c>
      <c r="R142" s="17">
        <f>Q142*EXP($C$5+SQRT($C$4)*H142)+(Projection!$H$20+MAX(0,Projection!$G$24-Q142)/Projection!$C$4-Projection!$H$21)*EXP($C$5+SQRT($C$4)*H142)^0.5</f>
        <v/>
      </c>
      <c r="S142" s="17">
        <f>R142*EXP($C$5+SQRT($C$4)*I142)+(Projection!$I$20+MAX(0,Projection!$H$24-R142)/Projection!$C$4-Projection!$I$21)*EXP($C$5+SQRT($C$4)*I142)^0.5</f>
        <v/>
      </c>
      <c r="T142" s="17">
        <f>S142*EXP($C$5+SQRT($C$4)*J142)+(Projection!$J$20+MAX(0,Projection!$I$24-S142)/Projection!$C$4-Projection!$J$21)*EXP($C$5+SQRT($C$4)*J142)^0.5</f>
        <v/>
      </c>
      <c r="U142" s="17">
        <f>T142*EXP($C$5+SQRT($C$4)*K142)+(Projection!$K$20+MAX(0,Projection!$J$24-T142)/Projection!$C$4-Projection!$K$21)*EXP($C$5+SQRT($C$4)*K142)^0.5</f>
        <v/>
      </c>
      <c r="V142" s="17">
        <f>U142*EXP($C$5+SQRT($C$4)*L142)+(Projection!$L$20+MAX(0,Projection!$K$24-U142)/Projection!$C$4-Projection!$L$21)*EXP($C$5+SQRT($C$4)*L142)^0.5</f>
        <v/>
      </c>
      <c r="W142" s="13">
        <f>M142/Projection!$C$24</f>
        <v/>
      </c>
      <c r="X142" s="13">
        <f>N142/Projection!$D$24</f>
        <v/>
      </c>
      <c r="Y142" s="13">
        <f>O142/Projection!$E$24</f>
        <v/>
      </c>
      <c r="Z142" s="13">
        <f>P142/Projection!$F$24</f>
        <v/>
      </c>
      <c r="AA142" s="13">
        <f>Q142/Projection!$G$24</f>
        <v/>
      </c>
      <c r="AB142" s="13">
        <f>R142/Projection!$H$24</f>
        <v/>
      </c>
      <c r="AC142" s="13">
        <f>S142/Projection!$I$24</f>
        <v/>
      </c>
      <c r="AD142" s="13">
        <f>T142/Projection!$J$24</f>
        <v/>
      </c>
      <c r="AE142" s="13">
        <f>U142/Projection!$K$24</f>
        <v/>
      </c>
      <c r="AF142" s="13">
        <f>V142/Projection!$L$24</f>
        <v/>
      </c>
      <c r="AG142" s="13">
        <f>MIN(W142:AF142)</f>
        <v/>
      </c>
    </row>
    <row r="143">
      <c r="B143" s="2" t="n">
        <v>130</v>
      </c>
      <c r="C143" s="20" t="n">
        <v>-1.609478</v>
      </c>
      <c r="D143" s="20" t="n">
        <v>0.705771</v>
      </c>
      <c r="E143" s="20" t="n">
        <v>-0.09511</v>
      </c>
      <c r="F143" s="20" t="n">
        <v>0.786552</v>
      </c>
      <c r="G143" s="20" t="n">
        <v>-0.078833</v>
      </c>
      <c r="H143" s="20" t="n">
        <v>0.8426670000000001</v>
      </c>
      <c r="I143" s="20" t="n">
        <v>0.369042</v>
      </c>
      <c r="J143" s="20" t="n">
        <v>-0.622348</v>
      </c>
      <c r="K143" s="20" t="n">
        <v>-0.978568</v>
      </c>
      <c r="L143" s="20" t="n">
        <v>-2.033217</v>
      </c>
      <c r="M143" s="17">
        <f>Projection!$C$13*EXP($C$5+SQRT($C$4)*C143)+(Projection!$C$20+MAX(0,Projection!$C$14-Projection!$C$13)/Projection!$C$4-Projection!$C$21)*EXP($C$5+SQRT($C$4)*C143)^0.5</f>
        <v/>
      </c>
      <c r="N143" s="17">
        <f>M143*EXP($C$5+SQRT($C$4)*D143)+(Projection!$D$20+MAX(0,Projection!$C$24-M143)/Projection!$C$4-Projection!$D$21)*EXP($C$5+SQRT($C$4)*D143)^0.5</f>
        <v/>
      </c>
      <c r="O143" s="17">
        <f>N143*EXP($C$5+SQRT($C$4)*E143)+(Projection!$E$20+MAX(0,Projection!$D$24-N143)/Projection!$C$4-Projection!$E$21)*EXP($C$5+SQRT($C$4)*E143)^0.5</f>
        <v/>
      </c>
      <c r="P143" s="17">
        <f>O143*EXP($C$5+SQRT($C$4)*F143)+(Projection!$F$20+MAX(0,Projection!$E$24-O143)/Projection!$C$4-Projection!$F$21)*EXP($C$5+SQRT($C$4)*F143)^0.5</f>
        <v/>
      </c>
      <c r="Q143" s="17">
        <f>P143*EXP($C$5+SQRT($C$4)*G143)+(Projection!$G$20+MAX(0,Projection!$F$24-P143)/Projection!$C$4-Projection!$G$21)*EXP($C$5+SQRT($C$4)*G143)^0.5</f>
        <v/>
      </c>
      <c r="R143" s="17">
        <f>Q143*EXP($C$5+SQRT($C$4)*H143)+(Projection!$H$20+MAX(0,Projection!$G$24-Q143)/Projection!$C$4-Projection!$H$21)*EXP($C$5+SQRT($C$4)*H143)^0.5</f>
        <v/>
      </c>
      <c r="S143" s="17">
        <f>R143*EXP($C$5+SQRT($C$4)*I143)+(Projection!$I$20+MAX(0,Projection!$H$24-R143)/Projection!$C$4-Projection!$I$21)*EXP($C$5+SQRT($C$4)*I143)^0.5</f>
        <v/>
      </c>
      <c r="T143" s="17">
        <f>S143*EXP($C$5+SQRT($C$4)*J143)+(Projection!$J$20+MAX(0,Projection!$I$24-S143)/Projection!$C$4-Projection!$J$21)*EXP($C$5+SQRT($C$4)*J143)^0.5</f>
        <v/>
      </c>
      <c r="U143" s="17">
        <f>T143*EXP($C$5+SQRT($C$4)*K143)+(Projection!$K$20+MAX(0,Projection!$J$24-T143)/Projection!$C$4-Projection!$K$21)*EXP($C$5+SQRT($C$4)*K143)^0.5</f>
        <v/>
      </c>
      <c r="V143" s="17">
        <f>U143*EXP($C$5+SQRT($C$4)*L143)+(Projection!$L$20+MAX(0,Projection!$K$24-U143)/Projection!$C$4-Projection!$L$21)*EXP($C$5+SQRT($C$4)*L143)^0.5</f>
        <v/>
      </c>
      <c r="W143" s="13">
        <f>M143/Projection!$C$24</f>
        <v/>
      </c>
      <c r="X143" s="13">
        <f>N143/Projection!$D$24</f>
        <v/>
      </c>
      <c r="Y143" s="13">
        <f>O143/Projection!$E$24</f>
        <v/>
      </c>
      <c r="Z143" s="13">
        <f>P143/Projection!$F$24</f>
        <v/>
      </c>
      <c r="AA143" s="13">
        <f>Q143/Projection!$G$24</f>
        <v/>
      </c>
      <c r="AB143" s="13">
        <f>R143/Projection!$H$24</f>
        <v/>
      </c>
      <c r="AC143" s="13">
        <f>S143/Projection!$I$24</f>
        <v/>
      </c>
      <c r="AD143" s="13">
        <f>T143/Projection!$J$24</f>
        <v/>
      </c>
      <c r="AE143" s="13">
        <f>U143/Projection!$K$24</f>
        <v/>
      </c>
      <c r="AF143" s="13">
        <f>V143/Projection!$L$24</f>
        <v/>
      </c>
      <c r="AG143" s="13">
        <f>MIN(W143:AF143)</f>
        <v/>
      </c>
    </row>
    <row r="144">
      <c r="B144" s="2" t="n">
        <v>131</v>
      </c>
      <c r="C144" s="20" t="n">
        <v>-0.077733</v>
      </c>
      <c r="D144" s="20" t="n">
        <v>0.001208</v>
      </c>
      <c r="E144" s="20" t="n">
        <v>-0.05671</v>
      </c>
      <c r="F144" s="20" t="n">
        <v>0.134703</v>
      </c>
      <c r="G144" s="20" t="n">
        <v>0.594419</v>
      </c>
      <c r="H144" s="20" t="n">
        <v>0.02972</v>
      </c>
      <c r="I144" s="20" t="n">
        <v>0.445758</v>
      </c>
      <c r="J144" s="20" t="n">
        <v>0.555177</v>
      </c>
      <c r="K144" s="20" t="n">
        <v>1.259665</v>
      </c>
      <c r="L144" s="20" t="n">
        <v>-0.509769</v>
      </c>
      <c r="M144" s="17">
        <f>Projection!$C$13*EXP($C$5+SQRT($C$4)*C144)+(Projection!$C$20+MAX(0,Projection!$C$14-Projection!$C$13)/Projection!$C$4-Projection!$C$21)*EXP($C$5+SQRT($C$4)*C144)^0.5</f>
        <v/>
      </c>
      <c r="N144" s="17">
        <f>M144*EXP($C$5+SQRT($C$4)*D144)+(Projection!$D$20+MAX(0,Projection!$C$24-M144)/Projection!$C$4-Projection!$D$21)*EXP($C$5+SQRT($C$4)*D144)^0.5</f>
        <v/>
      </c>
      <c r="O144" s="17">
        <f>N144*EXP($C$5+SQRT($C$4)*E144)+(Projection!$E$20+MAX(0,Projection!$D$24-N144)/Projection!$C$4-Projection!$E$21)*EXP($C$5+SQRT($C$4)*E144)^0.5</f>
        <v/>
      </c>
      <c r="P144" s="17">
        <f>O144*EXP($C$5+SQRT($C$4)*F144)+(Projection!$F$20+MAX(0,Projection!$E$24-O144)/Projection!$C$4-Projection!$F$21)*EXP($C$5+SQRT($C$4)*F144)^0.5</f>
        <v/>
      </c>
      <c r="Q144" s="17">
        <f>P144*EXP($C$5+SQRT($C$4)*G144)+(Projection!$G$20+MAX(0,Projection!$F$24-P144)/Projection!$C$4-Projection!$G$21)*EXP($C$5+SQRT($C$4)*G144)^0.5</f>
        <v/>
      </c>
      <c r="R144" s="17">
        <f>Q144*EXP($C$5+SQRT($C$4)*H144)+(Projection!$H$20+MAX(0,Projection!$G$24-Q144)/Projection!$C$4-Projection!$H$21)*EXP($C$5+SQRT($C$4)*H144)^0.5</f>
        <v/>
      </c>
      <c r="S144" s="17">
        <f>R144*EXP($C$5+SQRT($C$4)*I144)+(Projection!$I$20+MAX(0,Projection!$H$24-R144)/Projection!$C$4-Projection!$I$21)*EXP($C$5+SQRT($C$4)*I144)^0.5</f>
        <v/>
      </c>
      <c r="T144" s="17">
        <f>S144*EXP($C$5+SQRT($C$4)*J144)+(Projection!$J$20+MAX(0,Projection!$I$24-S144)/Projection!$C$4-Projection!$J$21)*EXP($C$5+SQRT($C$4)*J144)^0.5</f>
        <v/>
      </c>
      <c r="U144" s="17">
        <f>T144*EXP($C$5+SQRT($C$4)*K144)+(Projection!$K$20+MAX(0,Projection!$J$24-T144)/Projection!$C$4-Projection!$K$21)*EXP($C$5+SQRT($C$4)*K144)^0.5</f>
        <v/>
      </c>
      <c r="V144" s="17">
        <f>U144*EXP($C$5+SQRT($C$4)*L144)+(Projection!$L$20+MAX(0,Projection!$K$24-U144)/Projection!$C$4-Projection!$L$21)*EXP($C$5+SQRT($C$4)*L144)^0.5</f>
        <v/>
      </c>
      <c r="W144" s="13">
        <f>M144/Projection!$C$24</f>
        <v/>
      </c>
      <c r="X144" s="13">
        <f>N144/Projection!$D$24</f>
        <v/>
      </c>
      <c r="Y144" s="13">
        <f>O144/Projection!$E$24</f>
        <v/>
      </c>
      <c r="Z144" s="13">
        <f>P144/Projection!$F$24</f>
        <v/>
      </c>
      <c r="AA144" s="13">
        <f>Q144/Projection!$G$24</f>
        <v/>
      </c>
      <c r="AB144" s="13">
        <f>R144/Projection!$H$24</f>
        <v/>
      </c>
      <c r="AC144" s="13">
        <f>S144/Projection!$I$24</f>
        <v/>
      </c>
      <c r="AD144" s="13">
        <f>T144/Projection!$J$24</f>
        <v/>
      </c>
      <c r="AE144" s="13">
        <f>U144/Projection!$K$24</f>
        <v/>
      </c>
      <c r="AF144" s="13">
        <f>V144/Projection!$L$24</f>
        <v/>
      </c>
      <c r="AG144" s="13">
        <f>MIN(W144:AF144)</f>
        <v/>
      </c>
    </row>
    <row r="145">
      <c r="B145" s="2" t="n">
        <v>132</v>
      </c>
      <c r="C145" s="20" t="n">
        <v>0.320671</v>
      </c>
      <c r="D145" s="20" t="n">
        <v>-1.204992</v>
      </c>
      <c r="E145" s="20" t="n">
        <v>1.33636</v>
      </c>
      <c r="F145" s="20" t="n">
        <v>0.253016</v>
      </c>
      <c r="G145" s="20" t="n">
        <v>0.281365</v>
      </c>
      <c r="H145" s="20" t="n">
        <v>1.322605</v>
      </c>
      <c r="I145" s="20" t="n">
        <v>0.590788</v>
      </c>
      <c r="J145" s="20" t="n">
        <v>0.027243</v>
      </c>
      <c r="K145" s="20" t="n">
        <v>0.441214</v>
      </c>
      <c r="L145" s="20" t="n">
        <v>0.932879</v>
      </c>
      <c r="M145" s="17">
        <f>Projection!$C$13*EXP($C$5+SQRT($C$4)*C145)+(Projection!$C$20+MAX(0,Projection!$C$14-Projection!$C$13)/Projection!$C$4-Projection!$C$21)*EXP($C$5+SQRT($C$4)*C145)^0.5</f>
        <v/>
      </c>
      <c r="N145" s="17">
        <f>M145*EXP($C$5+SQRT($C$4)*D145)+(Projection!$D$20+MAX(0,Projection!$C$24-M145)/Projection!$C$4-Projection!$D$21)*EXP($C$5+SQRT($C$4)*D145)^0.5</f>
        <v/>
      </c>
      <c r="O145" s="17">
        <f>N145*EXP($C$5+SQRT($C$4)*E145)+(Projection!$E$20+MAX(0,Projection!$D$24-N145)/Projection!$C$4-Projection!$E$21)*EXP($C$5+SQRT($C$4)*E145)^0.5</f>
        <v/>
      </c>
      <c r="P145" s="17">
        <f>O145*EXP($C$5+SQRT($C$4)*F145)+(Projection!$F$20+MAX(0,Projection!$E$24-O145)/Projection!$C$4-Projection!$F$21)*EXP($C$5+SQRT($C$4)*F145)^0.5</f>
        <v/>
      </c>
      <c r="Q145" s="17">
        <f>P145*EXP($C$5+SQRT($C$4)*G145)+(Projection!$G$20+MAX(0,Projection!$F$24-P145)/Projection!$C$4-Projection!$G$21)*EXP($C$5+SQRT($C$4)*G145)^0.5</f>
        <v/>
      </c>
      <c r="R145" s="17">
        <f>Q145*EXP($C$5+SQRT($C$4)*H145)+(Projection!$H$20+MAX(0,Projection!$G$24-Q145)/Projection!$C$4-Projection!$H$21)*EXP($C$5+SQRT($C$4)*H145)^0.5</f>
        <v/>
      </c>
      <c r="S145" s="17">
        <f>R145*EXP($C$5+SQRT($C$4)*I145)+(Projection!$I$20+MAX(0,Projection!$H$24-R145)/Projection!$C$4-Projection!$I$21)*EXP($C$5+SQRT($C$4)*I145)^0.5</f>
        <v/>
      </c>
      <c r="T145" s="17">
        <f>S145*EXP($C$5+SQRT($C$4)*J145)+(Projection!$J$20+MAX(0,Projection!$I$24-S145)/Projection!$C$4-Projection!$J$21)*EXP($C$5+SQRT($C$4)*J145)^0.5</f>
        <v/>
      </c>
      <c r="U145" s="17">
        <f>T145*EXP($C$5+SQRT($C$4)*K145)+(Projection!$K$20+MAX(0,Projection!$J$24-T145)/Projection!$C$4-Projection!$K$21)*EXP($C$5+SQRT($C$4)*K145)^0.5</f>
        <v/>
      </c>
      <c r="V145" s="17">
        <f>U145*EXP($C$5+SQRT($C$4)*L145)+(Projection!$L$20+MAX(0,Projection!$K$24-U145)/Projection!$C$4-Projection!$L$21)*EXP($C$5+SQRT($C$4)*L145)^0.5</f>
        <v/>
      </c>
      <c r="W145" s="13">
        <f>M145/Projection!$C$24</f>
        <v/>
      </c>
      <c r="X145" s="13">
        <f>N145/Projection!$D$24</f>
        <v/>
      </c>
      <c r="Y145" s="13">
        <f>O145/Projection!$E$24</f>
        <v/>
      </c>
      <c r="Z145" s="13">
        <f>P145/Projection!$F$24</f>
        <v/>
      </c>
      <c r="AA145" s="13">
        <f>Q145/Projection!$G$24</f>
        <v/>
      </c>
      <c r="AB145" s="13">
        <f>R145/Projection!$H$24</f>
        <v/>
      </c>
      <c r="AC145" s="13">
        <f>S145/Projection!$I$24</f>
        <v/>
      </c>
      <c r="AD145" s="13">
        <f>T145/Projection!$J$24</f>
        <v/>
      </c>
      <c r="AE145" s="13">
        <f>U145/Projection!$K$24</f>
        <v/>
      </c>
      <c r="AF145" s="13">
        <f>V145/Projection!$L$24</f>
        <v/>
      </c>
      <c r="AG145" s="13">
        <f>MIN(W145:AF145)</f>
        <v/>
      </c>
    </row>
    <row r="146">
      <c r="B146" s="2" t="n">
        <v>133</v>
      </c>
      <c r="C146" s="20" t="n">
        <v>0.279726</v>
      </c>
      <c r="D146" s="20" t="n">
        <v>-1.578849</v>
      </c>
      <c r="E146" s="20" t="n">
        <v>-0.192726</v>
      </c>
      <c r="F146" s="20" t="n">
        <v>-0.249056</v>
      </c>
      <c r="G146" s="20" t="n">
        <v>-1.603311</v>
      </c>
      <c r="H146" s="20" t="n">
        <v>1.798393</v>
      </c>
      <c r="I146" s="20" t="n">
        <v>0.165746</v>
      </c>
      <c r="J146" s="20" t="n">
        <v>0.953037</v>
      </c>
      <c r="K146" s="20" t="n">
        <v>-1.217942</v>
      </c>
      <c r="L146" s="20" t="n">
        <v>0.867622</v>
      </c>
      <c r="M146" s="17">
        <f>Projection!$C$13*EXP($C$5+SQRT($C$4)*C146)+(Projection!$C$20+MAX(0,Projection!$C$14-Projection!$C$13)/Projection!$C$4-Projection!$C$21)*EXP($C$5+SQRT($C$4)*C146)^0.5</f>
        <v/>
      </c>
      <c r="N146" s="17">
        <f>M146*EXP($C$5+SQRT($C$4)*D146)+(Projection!$D$20+MAX(0,Projection!$C$24-M146)/Projection!$C$4-Projection!$D$21)*EXP($C$5+SQRT($C$4)*D146)^0.5</f>
        <v/>
      </c>
      <c r="O146" s="17">
        <f>N146*EXP($C$5+SQRT($C$4)*E146)+(Projection!$E$20+MAX(0,Projection!$D$24-N146)/Projection!$C$4-Projection!$E$21)*EXP($C$5+SQRT($C$4)*E146)^0.5</f>
        <v/>
      </c>
      <c r="P146" s="17">
        <f>O146*EXP($C$5+SQRT($C$4)*F146)+(Projection!$F$20+MAX(0,Projection!$E$24-O146)/Projection!$C$4-Projection!$F$21)*EXP($C$5+SQRT($C$4)*F146)^0.5</f>
        <v/>
      </c>
      <c r="Q146" s="17">
        <f>P146*EXP($C$5+SQRT($C$4)*G146)+(Projection!$G$20+MAX(0,Projection!$F$24-P146)/Projection!$C$4-Projection!$G$21)*EXP($C$5+SQRT($C$4)*G146)^0.5</f>
        <v/>
      </c>
      <c r="R146" s="17">
        <f>Q146*EXP($C$5+SQRT($C$4)*H146)+(Projection!$H$20+MAX(0,Projection!$G$24-Q146)/Projection!$C$4-Projection!$H$21)*EXP($C$5+SQRT($C$4)*H146)^0.5</f>
        <v/>
      </c>
      <c r="S146" s="17">
        <f>R146*EXP($C$5+SQRT($C$4)*I146)+(Projection!$I$20+MAX(0,Projection!$H$24-R146)/Projection!$C$4-Projection!$I$21)*EXP($C$5+SQRT($C$4)*I146)^0.5</f>
        <v/>
      </c>
      <c r="T146" s="17">
        <f>S146*EXP($C$5+SQRT($C$4)*J146)+(Projection!$J$20+MAX(0,Projection!$I$24-S146)/Projection!$C$4-Projection!$J$21)*EXP($C$5+SQRT($C$4)*J146)^0.5</f>
        <v/>
      </c>
      <c r="U146" s="17">
        <f>T146*EXP($C$5+SQRT($C$4)*K146)+(Projection!$K$20+MAX(0,Projection!$J$24-T146)/Projection!$C$4-Projection!$K$21)*EXP($C$5+SQRT($C$4)*K146)^0.5</f>
        <v/>
      </c>
      <c r="V146" s="17">
        <f>U146*EXP($C$5+SQRT($C$4)*L146)+(Projection!$L$20+MAX(0,Projection!$K$24-U146)/Projection!$C$4-Projection!$L$21)*EXP($C$5+SQRT($C$4)*L146)^0.5</f>
        <v/>
      </c>
      <c r="W146" s="13">
        <f>M146/Projection!$C$24</f>
        <v/>
      </c>
      <c r="X146" s="13">
        <f>N146/Projection!$D$24</f>
        <v/>
      </c>
      <c r="Y146" s="13">
        <f>O146/Projection!$E$24</f>
        <v/>
      </c>
      <c r="Z146" s="13">
        <f>P146/Projection!$F$24</f>
        <v/>
      </c>
      <c r="AA146" s="13">
        <f>Q146/Projection!$G$24</f>
        <v/>
      </c>
      <c r="AB146" s="13">
        <f>R146/Projection!$H$24</f>
        <v/>
      </c>
      <c r="AC146" s="13">
        <f>S146/Projection!$I$24</f>
        <v/>
      </c>
      <c r="AD146" s="13">
        <f>T146/Projection!$J$24</f>
        <v/>
      </c>
      <c r="AE146" s="13">
        <f>U146/Projection!$K$24</f>
        <v/>
      </c>
      <c r="AF146" s="13">
        <f>V146/Projection!$L$24</f>
        <v/>
      </c>
      <c r="AG146" s="13">
        <f>MIN(W146:AF146)</f>
        <v/>
      </c>
    </row>
    <row r="147">
      <c r="B147" s="2" t="n">
        <v>134</v>
      </c>
      <c r="C147" s="20" t="n">
        <v>0.275507</v>
      </c>
      <c r="D147" s="20" t="n">
        <v>0.513942</v>
      </c>
      <c r="E147" s="20" t="n">
        <v>-0.235563</v>
      </c>
      <c r="F147" s="20" t="n">
        <v>1.045715</v>
      </c>
      <c r="G147" s="20" t="n">
        <v>1.718216</v>
      </c>
      <c r="H147" s="20" t="n">
        <v>-0.345965</v>
      </c>
      <c r="I147" s="20" t="n">
        <v>1.528915</v>
      </c>
      <c r="J147" s="20" t="n">
        <v>-0.818922</v>
      </c>
      <c r="K147" s="20" t="n">
        <v>-1.858959</v>
      </c>
      <c r="L147" s="20" t="n">
        <v>0.900353</v>
      </c>
      <c r="M147" s="17">
        <f>Projection!$C$13*EXP($C$5+SQRT($C$4)*C147)+(Projection!$C$20+MAX(0,Projection!$C$14-Projection!$C$13)/Projection!$C$4-Projection!$C$21)*EXP($C$5+SQRT($C$4)*C147)^0.5</f>
        <v/>
      </c>
      <c r="N147" s="17">
        <f>M147*EXP($C$5+SQRT($C$4)*D147)+(Projection!$D$20+MAX(0,Projection!$C$24-M147)/Projection!$C$4-Projection!$D$21)*EXP($C$5+SQRT($C$4)*D147)^0.5</f>
        <v/>
      </c>
      <c r="O147" s="17">
        <f>N147*EXP($C$5+SQRT($C$4)*E147)+(Projection!$E$20+MAX(0,Projection!$D$24-N147)/Projection!$C$4-Projection!$E$21)*EXP($C$5+SQRT($C$4)*E147)^0.5</f>
        <v/>
      </c>
      <c r="P147" s="17">
        <f>O147*EXP($C$5+SQRT($C$4)*F147)+(Projection!$F$20+MAX(0,Projection!$E$24-O147)/Projection!$C$4-Projection!$F$21)*EXP($C$5+SQRT($C$4)*F147)^0.5</f>
        <v/>
      </c>
      <c r="Q147" s="17">
        <f>P147*EXP($C$5+SQRT($C$4)*G147)+(Projection!$G$20+MAX(0,Projection!$F$24-P147)/Projection!$C$4-Projection!$G$21)*EXP($C$5+SQRT($C$4)*G147)^0.5</f>
        <v/>
      </c>
      <c r="R147" s="17">
        <f>Q147*EXP($C$5+SQRT($C$4)*H147)+(Projection!$H$20+MAX(0,Projection!$G$24-Q147)/Projection!$C$4-Projection!$H$21)*EXP($C$5+SQRT($C$4)*H147)^0.5</f>
        <v/>
      </c>
      <c r="S147" s="17">
        <f>R147*EXP($C$5+SQRT($C$4)*I147)+(Projection!$I$20+MAX(0,Projection!$H$24-R147)/Projection!$C$4-Projection!$I$21)*EXP($C$5+SQRT($C$4)*I147)^0.5</f>
        <v/>
      </c>
      <c r="T147" s="17">
        <f>S147*EXP($C$5+SQRT($C$4)*J147)+(Projection!$J$20+MAX(0,Projection!$I$24-S147)/Projection!$C$4-Projection!$J$21)*EXP($C$5+SQRT($C$4)*J147)^0.5</f>
        <v/>
      </c>
      <c r="U147" s="17">
        <f>T147*EXP($C$5+SQRT($C$4)*K147)+(Projection!$K$20+MAX(0,Projection!$J$24-T147)/Projection!$C$4-Projection!$K$21)*EXP($C$5+SQRT($C$4)*K147)^0.5</f>
        <v/>
      </c>
      <c r="V147" s="17">
        <f>U147*EXP($C$5+SQRT($C$4)*L147)+(Projection!$L$20+MAX(0,Projection!$K$24-U147)/Projection!$C$4-Projection!$L$21)*EXP($C$5+SQRT($C$4)*L147)^0.5</f>
        <v/>
      </c>
      <c r="W147" s="13">
        <f>M147/Projection!$C$24</f>
        <v/>
      </c>
      <c r="X147" s="13">
        <f>N147/Projection!$D$24</f>
        <v/>
      </c>
      <c r="Y147" s="13">
        <f>O147/Projection!$E$24</f>
        <v/>
      </c>
      <c r="Z147" s="13">
        <f>P147/Projection!$F$24</f>
        <v/>
      </c>
      <c r="AA147" s="13">
        <f>Q147/Projection!$G$24</f>
        <v/>
      </c>
      <c r="AB147" s="13">
        <f>R147/Projection!$H$24</f>
        <v/>
      </c>
      <c r="AC147" s="13">
        <f>S147/Projection!$I$24</f>
        <v/>
      </c>
      <c r="AD147" s="13">
        <f>T147/Projection!$J$24</f>
        <v/>
      </c>
      <c r="AE147" s="13">
        <f>U147/Projection!$K$24</f>
        <v/>
      </c>
      <c r="AF147" s="13">
        <f>V147/Projection!$L$24</f>
        <v/>
      </c>
      <c r="AG147" s="13">
        <f>MIN(W147:AF147)</f>
        <v/>
      </c>
    </row>
    <row r="148">
      <c r="B148" s="2" t="n">
        <v>135</v>
      </c>
      <c r="C148" s="20" t="n">
        <v>-0.12765</v>
      </c>
      <c r="D148" s="20" t="n">
        <v>1.303586</v>
      </c>
      <c r="E148" s="20" t="n">
        <v>-1.139193</v>
      </c>
      <c r="F148" s="20" t="n">
        <v>-0.446433</v>
      </c>
      <c r="G148" s="20" t="n">
        <v>0.452259</v>
      </c>
      <c r="H148" s="20" t="n">
        <v>-0.523494</v>
      </c>
      <c r="I148" s="20" t="n">
        <v>-0.492583</v>
      </c>
      <c r="J148" s="20" t="n">
        <v>1.764411</v>
      </c>
      <c r="K148" s="20" t="n">
        <v>-0.580268</v>
      </c>
      <c r="L148" s="20" t="n">
        <v>1.113885</v>
      </c>
      <c r="M148" s="17">
        <f>Projection!$C$13*EXP($C$5+SQRT($C$4)*C148)+(Projection!$C$20+MAX(0,Projection!$C$14-Projection!$C$13)/Projection!$C$4-Projection!$C$21)*EXP($C$5+SQRT($C$4)*C148)^0.5</f>
        <v/>
      </c>
      <c r="N148" s="17">
        <f>M148*EXP($C$5+SQRT($C$4)*D148)+(Projection!$D$20+MAX(0,Projection!$C$24-M148)/Projection!$C$4-Projection!$D$21)*EXP($C$5+SQRT($C$4)*D148)^0.5</f>
        <v/>
      </c>
      <c r="O148" s="17">
        <f>N148*EXP($C$5+SQRT($C$4)*E148)+(Projection!$E$20+MAX(0,Projection!$D$24-N148)/Projection!$C$4-Projection!$E$21)*EXP($C$5+SQRT($C$4)*E148)^0.5</f>
        <v/>
      </c>
      <c r="P148" s="17">
        <f>O148*EXP($C$5+SQRT($C$4)*F148)+(Projection!$F$20+MAX(0,Projection!$E$24-O148)/Projection!$C$4-Projection!$F$21)*EXP($C$5+SQRT($C$4)*F148)^0.5</f>
        <v/>
      </c>
      <c r="Q148" s="17">
        <f>P148*EXP($C$5+SQRT($C$4)*G148)+(Projection!$G$20+MAX(0,Projection!$F$24-P148)/Projection!$C$4-Projection!$G$21)*EXP($C$5+SQRT($C$4)*G148)^0.5</f>
        <v/>
      </c>
      <c r="R148" s="17">
        <f>Q148*EXP($C$5+SQRT($C$4)*H148)+(Projection!$H$20+MAX(0,Projection!$G$24-Q148)/Projection!$C$4-Projection!$H$21)*EXP($C$5+SQRT($C$4)*H148)^0.5</f>
        <v/>
      </c>
      <c r="S148" s="17">
        <f>R148*EXP($C$5+SQRT($C$4)*I148)+(Projection!$I$20+MAX(0,Projection!$H$24-R148)/Projection!$C$4-Projection!$I$21)*EXP($C$5+SQRT($C$4)*I148)^0.5</f>
        <v/>
      </c>
      <c r="T148" s="17">
        <f>S148*EXP($C$5+SQRT($C$4)*J148)+(Projection!$J$20+MAX(0,Projection!$I$24-S148)/Projection!$C$4-Projection!$J$21)*EXP($C$5+SQRT($C$4)*J148)^0.5</f>
        <v/>
      </c>
      <c r="U148" s="17">
        <f>T148*EXP($C$5+SQRT($C$4)*K148)+(Projection!$K$20+MAX(0,Projection!$J$24-T148)/Projection!$C$4-Projection!$K$21)*EXP($C$5+SQRT($C$4)*K148)^0.5</f>
        <v/>
      </c>
      <c r="V148" s="17">
        <f>U148*EXP($C$5+SQRT($C$4)*L148)+(Projection!$L$20+MAX(0,Projection!$K$24-U148)/Projection!$C$4-Projection!$L$21)*EXP($C$5+SQRT($C$4)*L148)^0.5</f>
        <v/>
      </c>
      <c r="W148" s="13">
        <f>M148/Projection!$C$24</f>
        <v/>
      </c>
      <c r="X148" s="13">
        <f>N148/Projection!$D$24</f>
        <v/>
      </c>
      <c r="Y148" s="13">
        <f>O148/Projection!$E$24</f>
        <v/>
      </c>
      <c r="Z148" s="13">
        <f>P148/Projection!$F$24</f>
        <v/>
      </c>
      <c r="AA148" s="13">
        <f>Q148/Projection!$G$24</f>
        <v/>
      </c>
      <c r="AB148" s="13">
        <f>R148/Projection!$H$24</f>
        <v/>
      </c>
      <c r="AC148" s="13">
        <f>S148/Projection!$I$24</f>
        <v/>
      </c>
      <c r="AD148" s="13">
        <f>T148/Projection!$J$24</f>
        <v/>
      </c>
      <c r="AE148" s="13">
        <f>U148/Projection!$K$24</f>
        <v/>
      </c>
      <c r="AF148" s="13">
        <f>V148/Projection!$L$24</f>
        <v/>
      </c>
      <c r="AG148" s="13">
        <f>MIN(W148:AF148)</f>
        <v/>
      </c>
    </row>
    <row r="149">
      <c r="B149" s="2" t="n">
        <v>136</v>
      </c>
      <c r="C149" s="20" t="n">
        <v>-0.075793</v>
      </c>
      <c r="D149" s="20" t="n">
        <v>0.933688</v>
      </c>
      <c r="E149" s="20" t="n">
        <v>-0.130002</v>
      </c>
      <c r="F149" s="20" t="n">
        <v>-0.342095</v>
      </c>
      <c r="G149" s="20" t="n">
        <v>2.104513</v>
      </c>
      <c r="H149" s="20" t="n">
        <v>-0.46739</v>
      </c>
      <c r="I149" s="20" t="n">
        <v>1.142485</v>
      </c>
      <c r="J149" s="20" t="n">
        <v>-1.662195</v>
      </c>
      <c r="K149" s="20" t="n">
        <v>-0.092295</v>
      </c>
      <c r="L149" s="20" t="n">
        <v>0.956197</v>
      </c>
      <c r="M149" s="17">
        <f>Projection!$C$13*EXP($C$5+SQRT($C$4)*C149)+(Projection!$C$20+MAX(0,Projection!$C$14-Projection!$C$13)/Projection!$C$4-Projection!$C$21)*EXP($C$5+SQRT($C$4)*C149)^0.5</f>
        <v/>
      </c>
      <c r="N149" s="17">
        <f>M149*EXP($C$5+SQRT($C$4)*D149)+(Projection!$D$20+MAX(0,Projection!$C$24-M149)/Projection!$C$4-Projection!$D$21)*EXP($C$5+SQRT($C$4)*D149)^0.5</f>
        <v/>
      </c>
      <c r="O149" s="17">
        <f>N149*EXP($C$5+SQRT($C$4)*E149)+(Projection!$E$20+MAX(0,Projection!$D$24-N149)/Projection!$C$4-Projection!$E$21)*EXP($C$5+SQRT($C$4)*E149)^0.5</f>
        <v/>
      </c>
      <c r="P149" s="17">
        <f>O149*EXP($C$5+SQRT($C$4)*F149)+(Projection!$F$20+MAX(0,Projection!$E$24-O149)/Projection!$C$4-Projection!$F$21)*EXP($C$5+SQRT($C$4)*F149)^0.5</f>
        <v/>
      </c>
      <c r="Q149" s="17">
        <f>P149*EXP($C$5+SQRT($C$4)*G149)+(Projection!$G$20+MAX(0,Projection!$F$24-P149)/Projection!$C$4-Projection!$G$21)*EXP($C$5+SQRT($C$4)*G149)^0.5</f>
        <v/>
      </c>
      <c r="R149" s="17">
        <f>Q149*EXP($C$5+SQRT($C$4)*H149)+(Projection!$H$20+MAX(0,Projection!$G$24-Q149)/Projection!$C$4-Projection!$H$21)*EXP($C$5+SQRT($C$4)*H149)^0.5</f>
        <v/>
      </c>
      <c r="S149" s="17">
        <f>R149*EXP($C$5+SQRT($C$4)*I149)+(Projection!$I$20+MAX(0,Projection!$H$24-R149)/Projection!$C$4-Projection!$I$21)*EXP($C$5+SQRT($C$4)*I149)^0.5</f>
        <v/>
      </c>
      <c r="T149" s="17">
        <f>S149*EXP($C$5+SQRT($C$4)*J149)+(Projection!$J$20+MAX(0,Projection!$I$24-S149)/Projection!$C$4-Projection!$J$21)*EXP($C$5+SQRT($C$4)*J149)^0.5</f>
        <v/>
      </c>
      <c r="U149" s="17">
        <f>T149*EXP($C$5+SQRT($C$4)*K149)+(Projection!$K$20+MAX(0,Projection!$J$24-T149)/Projection!$C$4-Projection!$K$21)*EXP($C$5+SQRT($C$4)*K149)^0.5</f>
        <v/>
      </c>
      <c r="V149" s="17">
        <f>U149*EXP($C$5+SQRT($C$4)*L149)+(Projection!$L$20+MAX(0,Projection!$K$24-U149)/Projection!$C$4-Projection!$L$21)*EXP($C$5+SQRT($C$4)*L149)^0.5</f>
        <v/>
      </c>
      <c r="W149" s="13">
        <f>M149/Projection!$C$24</f>
        <v/>
      </c>
      <c r="X149" s="13">
        <f>N149/Projection!$D$24</f>
        <v/>
      </c>
      <c r="Y149" s="13">
        <f>O149/Projection!$E$24</f>
        <v/>
      </c>
      <c r="Z149" s="13">
        <f>P149/Projection!$F$24</f>
        <v/>
      </c>
      <c r="AA149" s="13">
        <f>Q149/Projection!$G$24</f>
        <v/>
      </c>
      <c r="AB149" s="13">
        <f>R149/Projection!$H$24</f>
        <v/>
      </c>
      <c r="AC149" s="13">
        <f>S149/Projection!$I$24</f>
        <v/>
      </c>
      <c r="AD149" s="13">
        <f>T149/Projection!$J$24</f>
        <v/>
      </c>
      <c r="AE149" s="13">
        <f>U149/Projection!$K$24</f>
        <v/>
      </c>
      <c r="AF149" s="13">
        <f>V149/Projection!$L$24</f>
        <v/>
      </c>
      <c r="AG149" s="13">
        <f>MIN(W149:AF149)</f>
        <v/>
      </c>
    </row>
    <row r="150">
      <c r="B150" s="2" t="n">
        <v>137</v>
      </c>
      <c r="C150" s="20" t="n">
        <v>0.503174</v>
      </c>
      <c r="D150" s="20" t="n">
        <v>0.178716</v>
      </c>
      <c r="E150" s="20" t="n">
        <v>1.060763</v>
      </c>
      <c r="F150" s="20" t="n">
        <v>0.618502</v>
      </c>
      <c r="G150" s="20" t="n">
        <v>0.31785</v>
      </c>
      <c r="H150" s="20" t="n">
        <v>-0.294549</v>
      </c>
      <c r="I150" s="20" t="n">
        <v>0.009221</v>
      </c>
      <c r="J150" s="20" t="n">
        <v>0.716614</v>
      </c>
      <c r="K150" s="20" t="n">
        <v>-1.118829</v>
      </c>
      <c r="L150" s="20" t="n">
        <v>0.920152</v>
      </c>
      <c r="M150" s="17">
        <f>Projection!$C$13*EXP($C$5+SQRT($C$4)*C150)+(Projection!$C$20+MAX(0,Projection!$C$14-Projection!$C$13)/Projection!$C$4-Projection!$C$21)*EXP($C$5+SQRT($C$4)*C150)^0.5</f>
        <v/>
      </c>
      <c r="N150" s="17">
        <f>M150*EXP($C$5+SQRT($C$4)*D150)+(Projection!$D$20+MAX(0,Projection!$C$24-M150)/Projection!$C$4-Projection!$D$21)*EXP($C$5+SQRT($C$4)*D150)^0.5</f>
        <v/>
      </c>
      <c r="O150" s="17">
        <f>N150*EXP($C$5+SQRT($C$4)*E150)+(Projection!$E$20+MAX(0,Projection!$D$24-N150)/Projection!$C$4-Projection!$E$21)*EXP($C$5+SQRT($C$4)*E150)^0.5</f>
        <v/>
      </c>
      <c r="P150" s="17">
        <f>O150*EXP($C$5+SQRT($C$4)*F150)+(Projection!$F$20+MAX(0,Projection!$E$24-O150)/Projection!$C$4-Projection!$F$21)*EXP($C$5+SQRT($C$4)*F150)^0.5</f>
        <v/>
      </c>
      <c r="Q150" s="17">
        <f>P150*EXP($C$5+SQRT($C$4)*G150)+(Projection!$G$20+MAX(0,Projection!$F$24-P150)/Projection!$C$4-Projection!$G$21)*EXP($C$5+SQRT($C$4)*G150)^0.5</f>
        <v/>
      </c>
      <c r="R150" s="17">
        <f>Q150*EXP($C$5+SQRT($C$4)*H150)+(Projection!$H$20+MAX(0,Projection!$G$24-Q150)/Projection!$C$4-Projection!$H$21)*EXP($C$5+SQRT($C$4)*H150)^0.5</f>
        <v/>
      </c>
      <c r="S150" s="17">
        <f>R150*EXP($C$5+SQRT($C$4)*I150)+(Projection!$I$20+MAX(0,Projection!$H$24-R150)/Projection!$C$4-Projection!$I$21)*EXP($C$5+SQRT($C$4)*I150)^0.5</f>
        <v/>
      </c>
      <c r="T150" s="17">
        <f>S150*EXP($C$5+SQRT($C$4)*J150)+(Projection!$J$20+MAX(0,Projection!$I$24-S150)/Projection!$C$4-Projection!$J$21)*EXP($C$5+SQRT($C$4)*J150)^0.5</f>
        <v/>
      </c>
      <c r="U150" s="17">
        <f>T150*EXP($C$5+SQRT($C$4)*K150)+(Projection!$K$20+MAX(0,Projection!$J$24-T150)/Projection!$C$4-Projection!$K$21)*EXP($C$5+SQRT($C$4)*K150)^0.5</f>
        <v/>
      </c>
      <c r="V150" s="17">
        <f>U150*EXP($C$5+SQRT($C$4)*L150)+(Projection!$L$20+MAX(0,Projection!$K$24-U150)/Projection!$C$4-Projection!$L$21)*EXP($C$5+SQRT($C$4)*L150)^0.5</f>
        <v/>
      </c>
      <c r="W150" s="13">
        <f>M150/Projection!$C$24</f>
        <v/>
      </c>
      <c r="X150" s="13">
        <f>N150/Projection!$D$24</f>
        <v/>
      </c>
      <c r="Y150" s="13">
        <f>O150/Projection!$E$24</f>
        <v/>
      </c>
      <c r="Z150" s="13">
        <f>P150/Projection!$F$24</f>
        <v/>
      </c>
      <c r="AA150" s="13">
        <f>Q150/Projection!$G$24</f>
        <v/>
      </c>
      <c r="AB150" s="13">
        <f>R150/Projection!$H$24</f>
        <v/>
      </c>
      <c r="AC150" s="13">
        <f>S150/Projection!$I$24</f>
        <v/>
      </c>
      <c r="AD150" s="13">
        <f>T150/Projection!$J$24</f>
        <v/>
      </c>
      <c r="AE150" s="13">
        <f>U150/Projection!$K$24</f>
        <v/>
      </c>
      <c r="AF150" s="13">
        <f>V150/Projection!$L$24</f>
        <v/>
      </c>
      <c r="AG150" s="13">
        <f>MIN(W150:AF150)</f>
        <v/>
      </c>
    </row>
    <row r="151">
      <c r="B151" s="2" t="n">
        <v>138</v>
      </c>
      <c r="C151" s="20" t="n">
        <v>0.737758</v>
      </c>
      <c r="D151" s="20" t="n">
        <v>-0.155943</v>
      </c>
      <c r="E151" s="20" t="n">
        <v>-1.600256</v>
      </c>
      <c r="F151" s="20" t="n">
        <v>0.002747</v>
      </c>
      <c r="G151" s="20" t="n">
        <v>0.438942</v>
      </c>
      <c r="H151" s="20" t="n">
        <v>1.755491</v>
      </c>
      <c r="I151" s="20" t="n">
        <v>-0.335174</v>
      </c>
      <c r="J151" s="20" t="n">
        <v>0.520749</v>
      </c>
      <c r="K151" s="20" t="n">
        <v>1.208703</v>
      </c>
      <c r="L151" s="20" t="n">
        <v>-0.501204</v>
      </c>
      <c r="M151" s="17">
        <f>Projection!$C$13*EXP($C$5+SQRT($C$4)*C151)+(Projection!$C$20+MAX(0,Projection!$C$14-Projection!$C$13)/Projection!$C$4-Projection!$C$21)*EXP($C$5+SQRT($C$4)*C151)^0.5</f>
        <v/>
      </c>
      <c r="N151" s="17">
        <f>M151*EXP($C$5+SQRT($C$4)*D151)+(Projection!$D$20+MAX(0,Projection!$C$24-M151)/Projection!$C$4-Projection!$D$21)*EXP($C$5+SQRT($C$4)*D151)^0.5</f>
        <v/>
      </c>
      <c r="O151" s="17">
        <f>N151*EXP($C$5+SQRT($C$4)*E151)+(Projection!$E$20+MAX(0,Projection!$D$24-N151)/Projection!$C$4-Projection!$E$21)*EXP($C$5+SQRT($C$4)*E151)^0.5</f>
        <v/>
      </c>
      <c r="P151" s="17">
        <f>O151*EXP($C$5+SQRT($C$4)*F151)+(Projection!$F$20+MAX(0,Projection!$E$24-O151)/Projection!$C$4-Projection!$F$21)*EXP($C$5+SQRT($C$4)*F151)^0.5</f>
        <v/>
      </c>
      <c r="Q151" s="17">
        <f>P151*EXP($C$5+SQRT($C$4)*G151)+(Projection!$G$20+MAX(0,Projection!$F$24-P151)/Projection!$C$4-Projection!$G$21)*EXP($C$5+SQRT($C$4)*G151)^0.5</f>
        <v/>
      </c>
      <c r="R151" s="17">
        <f>Q151*EXP($C$5+SQRT($C$4)*H151)+(Projection!$H$20+MAX(0,Projection!$G$24-Q151)/Projection!$C$4-Projection!$H$21)*EXP($C$5+SQRT($C$4)*H151)^0.5</f>
        <v/>
      </c>
      <c r="S151" s="17">
        <f>R151*EXP($C$5+SQRT($C$4)*I151)+(Projection!$I$20+MAX(0,Projection!$H$24-R151)/Projection!$C$4-Projection!$I$21)*EXP($C$5+SQRT($C$4)*I151)^0.5</f>
        <v/>
      </c>
      <c r="T151" s="17">
        <f>S151*EXP($C$5+SQRT($C$4)*J151)+(Projection!$J$20+MAX(0,Projection!$I$24-S151)/Projection!$C$4-Projection!$J$21)*EXP($C$5+SQRT($C$4)*J151)^0.5</f>
        <v/>
      </c>
      <c r="U151" s="17">
        <f>T151*EXP($C$5+SQRT($C$4)*K151)+(Projection!$K$20+MAX(0,Projection!$J$24-T151)/Projection!$C$4-Projection!$K$21)*EXP($C$5+SQRT($C$4)*K151)^0.5</f>
        <v/>
      </c>
      <c r="V151" s="17">
        <f>U151*EXP($C$5+SQRT($C$4)*L151)+(Projection!$L$20+MAX(0,Projection!$K$24-U151)/Projection!$C$4-Projection!$L$21)*EXP($C$5+SQRT($C$4)*L151)^0.5</f>
        <v/>
      </c>
      <c r="W151" s="13">
        <f>M151/Projection!$C$24</f>
        <v/>
      </c>
      <c r="X151" s="13">
        <f>N151/Projection!$D$24</f>
        <v/>
      </c>
      <c r="Y151" s="13">
        <f>O151/Projection!$E$24</f>
        <v/>
      </c>
      <c r="Z151" s="13">
        <f>P151/Projection!$F$24</f>
        <v/>
      </c>
      <c r="AA151" s="13">
        <f>Q151/Projection!$G$24</f>
        <v/>
      </c>
      <c r="AB151" s="13">
        <f>R151/Projection!$H$24</f>
        <v/>
      </c>
      <c r="AC151" s="13">
        <f>S151/Projection!$I$24</f>
        <v/>
      </c>
      <c r="AD151" s="13">
        <f>T151/Projection!$J$24</f>
        <v/>
      </c>
      <c r="AE151" s="13">
        <f>U151/Projection!$K$24</f>
        <v/>
      </c>
      <c r="AF151" s="13">
        <f>V151/Projection!$L$24</f>
        <v/>
      </c>
      <c r="AG151" s="13">
        <f>MIN(W151:AF151)</f>
        <v/>
      </c>
    </row>
    <row r="152">
      <c r="B152" s="2" t="n">
        <v>139</v>
      </c>
      <c r="C152" s="20" t="n">
        <v>-0.777868</v>
      </c>
      <c r="D152" s="20" t="n">
        <v>0.659145</v>
      </c>
      <c r="E152" s="20" t="n">
        <v>0.833492</v>
      </c>
      <c r="F152" s="20" t="n">
        <v>0.782408</v>
      </c>
      <c r="G152" s="20" t="n">
        <v>-1.417309</v>
      </c>
      <c r="H152" s="20" t="n">
        <v>0.6335769999999999</v>
      </c>
      <c r="I152" s="20" t="n">
        <v>0.405945</v>
      </c>
      <c r="J152" s="20" t="n">
        <v>1.966784</v>
      </c>
      <c r="K152" s="20" t="n">
        <v>-1.466525</v>
      </c>
      <c r="L152" s="20" t="n">
        <v>0.631117</v>
      </c>
      <c r="M152" s="17">
        <f>Projection!$C$13*EXP($C$5+SQRT($C$4)*C152)+(Projection!$C$20+MAX(0,Projection!$C$14-Projection!$C$13)/Projection!$C$4-Projection!$C$21)*EXP($C$5+SQRT($C$4)*C152)^0.5</f>
        <v/>
      </c>
      <c r="N152" s="17">
        <f>M152*EXP($C$5+SQRT($C$4)*D152)+(Projection!$D$20+MAX(0,Projection!$C$24-M152)/Projection!$C$4-Projection!$D$21)*EXP($C$5+SQRT($C$4)*D152)^0.5</f>
        <v/>
      </c>
      <c r="O152" s="17">
        <f>N152*EXP($C$5+SQRT($C$4)*E152)+(Projection!$E$20+MAX(0,Projection!$D$24-N152)/Projection!$C$4-Projection!$E$21)*EXP($C$5+SQRT($C$4)*E152)^0.5</f>
        <v/>
      </c>
      <c r="P152" s="17">
        <f>O152*EXP($C$5+SQRT($C$4)*F152)+(Projection!$F$20+MAX(0,Projection!$E$24-O152)/Projection!$C$4-Projection!$F$21)*EXP($C$5+SQRT($C$4)*F152)^0.5</f>
        <v/>
      </c>
      <c r="Q152" s="17">
        <f>P152*EXP($C$5+SQRT($C$4)*G152)+(Projection!$G$20+MAX(0,Projection!$F$24-P152)/Projection!$C$4-Projection!$G$21)*EXP($C$5+SQRT($C$4)*G152)^0.5</f>
        <v/>
      </c>
      <c r="R152" s="17">
        <f>Q152*EXP($C$5+SQRT($C$4)*H152)+(Projection!$H$20+MAX(0,Projection!$G$24-Q152)/Projection!$C$4-Projection!$H$21)*EXP($C$5+SQRT($C$4)*H152)^0.5</f>
        <v/>
      </c>
      <c r="S152" s="17">
        <f>R152*EXP($C$5+SQRT($C$4)*I152)+(Projection!$I$20+MAX(0,Projection!$H$24-R152)/Projection!$C$4-Projection!$I$21)*EXP($C$5+SQRT($C$4)*I152)^0.5</f>
        <v/>
      </c>
      <c r="T152" s="17">
        <f>S152*EXP($C$5+SQRT($C$4)*J152)+(Projection!$J$20+MAX(0,Projection!$I$24-S152)/Projection!$C$4-Projection!$J$21)*EXP($C$5+SQRT($C$4)*J152)^0.5</f>
        <v/>
      </c>
      <c r="U152" s="17">
        <f>T152*EXP($C$5+SQRT($C$4)*K152)+(Projection!$K$20+MAX(0,Projection!$J$24-T152)/Projection!$C$4-Projection!$K$21)*EXP($C$5+SQRT($C$4)*K152)^0.5</f>
        <v/>
      </c>
      <c r="V152" s="17">
        <f>U152*EXP($C$5+SQRT($C$4)*L152)+(Projection!$L$20+MAX(0,Projection!$K$24-U152)/Projection!$C$4-Projection!$L$21)*EXP($C$5+SQRT($C$4)*L152)^0.5</f>
        <v/>
      </c>
      <c r="W152" s="13">
        <f>M152/Projection!$C$24</f>
        <v/>
      </c>
      <c r="X152" s="13">
        <f>N152/Projection!$D$24</f>
        <v/>
      </c>
      <c r="Y152" s="13">
        <f>O152/Projection!$E$24</f>
        <v/>
      </c>
      <c r="Z152" s="13">
        <f>P152/Projection!$F$24</f>
        <v/>
      </c>
      <c r="AA152" s="13">
        <f>Q152/Projection!$G$24</f>
        <v/>
      </c>
      <c r="AB152" s="13">
        <f>R152/Projection!$H$24</f>
        <v/>
      </c>
      <c r="AC152" s="13">
        <f>S152/Projection!$I$24</f>
        <v/>
      </c>
      <c r="AD152" s="13">
        <f>T152/Projection!$J$24</f>
        <v/>
      </c>
      <c r="AE152" s="13">
        <f>U152/Projection!$K$24</f>
        <v/>
      </c>
      <c r="AF152" s="13">
        <f>V152/Projection!$L$24</f>
        <v/>
      </c>
      <c r="AG152" s="13">
        <f>MIN(W152:AF152)</f>
        <v/>
      </c>
    </row>
    <row r="153">
      <c r="B153" s="2" t="n">
        <v>140</v>
      </c>
      <c r="C153" s="20" t="n">
        <v>-0.108438</v>
      </c>
      <c r="D153" s="20" t="n">
        <v>1.094261</v>
      </c>
      <c r="E153" s="20" t="n">
        <v>-1.302712</v>
      </c>
      <c r="F153" s="20" t="n">
        <v>0.542859</v>
      </c>
      <c r="G153" s="20" t="n">
        <v>2.26315</v>
      </c>
      <c r="H153" s="20" t="n">
        <v>-1.936613</v>
      </c>
      <c r="I153" s="20" t="n">
        <v>0.38512</v>
      </c>
      <c r="J153" s="20" t="n">
        <v>0.956712</v>
      </c>
      <c r="K153" s="20" t="n">
        <v>-1.685499</v>
      </c>
      <c r="L153" s="20" t="n">
        <v>-0.01825</v>
      </c>
      <c r="M153" s="17">
        <f>Projection!$C$13*EXP($C$5+SQRT($C$4)*C153)+(Projection!$C$20+MAX(0,Projection!$C$14-Projection!$C$13)/Projection!$C$4-Projection!$C$21)*EXP($C$5+SQRT($C$4)*C153)^0.5</f>
        <v/>
      </c>
      <c r="N153" s="17">
        <f>M153*EXP($C$5+SQRT($C$4)*D153)+(Projection!$D$20+MAX(0,Projection!$C$24-M153)/Projection!$C$4-Projection!$D$21)*EXP($C$5+SQRT($C$4)*D153)^0.5</f>
        <v/>
      </c>
      <c r="O153" s="17">
        <f>N153*EXP($C$5+SQRT($C$4)*E153)+(Projection!$E$20+MAX(0,Projection!$D$24-N153)/Projection!$C$4-Projection!$E$21)*EXP($C$5+SQRT($C$4)*E153)^0.5</f>
        <v/>
      </c>
      <c r="P153" s="17">
        <f>O153*EXP($C$5+SQRT($C$4)*F153)+(Projection!$F$20+MAX(0,Projection!$E$24-O153)/Projection!$C$4-Projection!$F$21)*EXP($C$5+SQRT($C$4)*F153)^0.5</f>
        <v/>
      </c>
      <c r="Q153" s="17">
        <f>P153*EXP($C$5+SQRT($C$4)*G153)+(Projection!$G$20+MAX(0,Projection!$F$24-P153)/Projection!$C$4-Projection!$G$21)*EXP($C$5+SQRT($C$4)*G153)^0.5</f>
        <v/>
      </c>
      <c r="R153" s="17">
        <f>Q153*EXP($C$5+SQRT($C$4)*H153)+(Projection!$H$20+MAX(0,Projection!$G$24-Q153)/Projection!$C$4-Projection!$H$21)*EXP($C$5+SQRT($C$4)*H153)^0.5</f>
        <v/>
      </c>
      <c r="S153" s="17">
        <f>R153*EXP($C$5+SQRT($C$4)*I153)+(Projection!$I$20+MAX(0,Projection!$H$24-R153)/Projection!$C$4-Projection!$I$21)*EXP($C$5+SQRT($C$4)*I153)^0.5</f>
        <v/>
      </c>
      <c r="T153" s="17">
        <f>S153*EXP($C$5+SQRT($C$4)*J153)+(Projection!$J$20+MAX(0,Projection!$I$24-S153)/Projection!$C$4-Projection!$J$21)*EXP($C$5+SQRT($C$4)*J153)^0.5</f>
        <v/>
      </c>
      <c r="U153" s="17">
        <f>T153*EXP($C$5+SQRT($C$4)*K153)+(Projection!$K$20+MAX(0,Projection!$J$24-T153)/Projection!$C$4-Projection!$K$21)*EXP($C$5+SQRT($C$4)*K153)^0.5</f>
        <v/>
      </c>
      <c r="V153" s="17">
        <f>U153*EXP($C$5+SQRT($C$4)*L153)+(Projection!$L$20+MAX(0,Projection!$K$24-U153)/Projection!$C$4-Projection!$L$21)*EXP($C$5+SQRT($C$4)*L153)^0.5</f>
        <v/>
      </c>
      <c r="W153" s="13">
        <f>M153/Projection!$C$24</f>
        <v/>
      </c>
      <c r="X153" s="13">
        <f>N153/Projection!$D$24</f>
        <v/>
      </c>
      <c r="Y153" s="13">
        <f>O153/Projection!$E$24</f>
        <v/>
      </c>
      <c r="Z153" s="13">
        <f>P153/Projection!$F$24</f>
        <v/>
      </c>
      <c r="AA153" s="13">
        <f>Q153/Projection!$G$24</f>
        <v/>
      </c>
      <c r="AB153" s="13">
        <f>R153/Projection!$H$24</f>
        <v/>
      </c>
      <c r="AC153" s="13">
        <f>S153/Projection!$I$24</f>
        <v/>
      </c>
      <c r="AD153" s="13">
        <f>T153/Projection!$J$24</f>
        <v/>
      </c>
      <c r="AE153" s="13">
        <f>U153/Projection!$K$24</f>
        <v/>
      </c>
      <c r="AF153" s="13">
        <f>V153/Projection!$L$24</f>
        <v/>
      </c>
      <c r="AG153" s="13">
        <f>MIN(W153:AF153)</f>
        <v/>
      </c>
    </row>
    <row r="154">
      <c r="B154" s="2" t="n">
        <v>141</v>
      </c>
      <c r="C154" s="20" t="n">
        <v>-0.553677</v>
      </c>
      <c r="D154" s="20" t="n">
        <v>-0.572577</v>
      </c>
      <c r="E154" s="20" t="n">
        <v>0.585938</v>
      </c>
      <c r="F154" s="20" t="n">
        <v>1.481356</v>
      </c>
      <c r="G154" s="20" t="n">
        <v>-0.47589</v>
      </c>
      <c r="H154" s="20" t="n">
        <v>1.457323</v>
      </c>
      <c r="I154" s="20" t="n">
        <v>0.121314</v>
      </c>
      <c r="J154" s="20" t="n">
        <v>0.665048</v>
      </c>
      <c r="K154" s="20" t="n">
        <v>-0.949232</v>
      </c>
      <c r="L154" s="20" t="n">
        <v>-2.655917</v>
      </c>
      <c r="M154" s="17">
        <f>Projection!$C$13*EXP($C$5+SQRT($C$4)*C154)+(Projection!$C$20+MAX(0,Projection!$C$14-Projection!$C$13)/Projection!$C$4-Projection!$C$21)*EXP($C$5+SQRT($C$4)*C154)^0.5</f>
        <v/>
      </c>
      <c r="N154" s="17">
        <f>M154*EXP($C$5+SQRT($C$4)*D154)+(Projection!$D$20+MAX(0,Projection!$C$24-M154)/Projection!$C$4-Projection!$D$21)*EXP($C$5+SQRT($C$4)*D154)^0.5</f>
        <v/>
      </c>
      <c r="O154" s="17">
        <f>N154*EXP($C$5+SQRT($C$4)*E154)+(Projection!$E$20+MAX(0,Projection!$D$24-N154)/Projection!$C$4-Projection!$E$21)*EXP($C$5+SQRT($C$4)*E154)^0.5</f>
        <v/>
      </c>
      <c r="P154" s="17">
        <f>O154*EXP($C$5+SQRT($C$4)*F154)+(Projection!$F$20+MAX(0,Projection!$E$24-O154)/Projection!$C$4-Projection!$F$21)*EXP($C$5+SQRT($C$4)*F154)^0.5</f>
        <v/>
      </c>
      <c r="Q154" s="17">
        <f>P154*EXP($C$5+SQRT($C$4)*G154)+(Projection!$G$20+MAX(0,Projection!$F$24-P154)/Projection!$C$4-Projection!$G$21)*EXP($C$5+SQRT($C$4)*G154)^0.5</f>
        <v/>
      </c>
      <c r="R154" s="17">
        <f>Q154*EXP($C$5+SQRT($C$4)*H154)+(Projection!$H$20+MAX(0,Projection!$G$24-Q154)/Projection!$C$4-Projection!$H$21)*EXP($C$5+SQRT($C$4)*H154)^0.5</f>
        <v/>
      </c>
      <c r="S154" s="17">
        <f>R154*EXP($C$5+SQRT($C$4)*I154)+(Projection!$I$20+MAX(0,Projection!$H$24-R154)/Projection!$C$4-Projection!$I$21)*EXP($C$5+SQRT($C$4)*I154)^0.5</f>
        <v/>
      </c>
      <c r="T154" s="17">
        <f>S154*EXP($C$5+SQRT($C$4)*J154)+(Projection!$J$20+MAX(0,Projection!$I$24-S154)/Projection!$C$4-Projection!$J$21)*EXP($C$5+SQRT($C$4)*J154)^0.5</f>
        <v/>
      </c>
      <c r="U154" s="17">
        <f>T154*EXP($C$5+SQRT($C$4)*K154)+(Projection!$K$20+MAX(0,Projection!$J$24-T154)/Projection!$C$4-Projection!$K$21)*EXP($C$5+SQRT($C$4)*K154)^0.5</f>
        <v/>
      </c>
      <c r="V154" s="17">
        <f>U154*EXP($C$5+SQRT($C$4)*L154)+(Projection!$L$20+MAX(0,Projection!$K$24-U154)/Projection!$C$4-Projection!$L$21)*EXP($C$5+SQRT($C$4)*L154)^0.5</f>
        <v/>
      </c>
      <c r="W154" s="13">
        <f>M154/Projection!$C$24</f>
        <v/>
      </c>
      <c r="X154" s="13">
        <f>N154/Projection!$D$24</f>
        <v/>
      </c>
      <c r="Y154" s="13">
        <f>O154/Projection!$E$24</f>
        <v/>
      </c>
      <c r="Z154" s="13">
        <f>P154/Projection!$F$24</f>
        <v/>
      </c>
      <c r="AA154" s="13">
        <f>Q154/Projection!$G$24</f>
        <v/>
      </c>
      <c r="AB154" s="13">
        <f>R154/Projection!$H$24</f>
        <v/>
      </c>
      <c r="AC154" s="13">
        <f>S154/Projection!$I$24</f>
        <v/>
      </c>
      <c r="AD154" s="13">
        <f>T154/Projection!$J$24</f>
        <v/>
      </c>
      <c r="AE154" s="13">
        <f>U154/Projection!$K$24</f>
        <v/>
      </c>
      <c r="AF154" s="13">
        <f>V154/Projection!$L$24</f>
        <v/>
      </c>
      <c r="AG154" s="13">
        <f>MIN(W154:AF154)</f>
        <v/>
      </c>
    </row>
    <row r="155">
      <c r="B155" s="2" t="n">
        <v>142</v>
      </c>
      <c r="C155" s="20" t="n">
        <v>-0.033978</v>
      </c>
      <c r="D155" s="20" t="n">
        <v>-0.639012</v>
      </c>
      <c r="E155" s="20" t="n">
        <v>-0.185116</v>
      </c>
      <c r="F155" s="20" t="n">
        <v>-0.8369180000000001</v>
      </c>
      <c r="G155" s="20" t="n">
        <v>0.951078</v>
      </c>
      <c r="H155" s="20" t="n">
        <v>-0.535933</v>
      </c>
      <c r="I155" s="20" t="n">
        <v>1.194438</v>
      </c>
      <c r="J155" s="20" t="n">
        <v>-0.951967</v>
      </c>
      <c r="K155" s="20" t="n">
        <v>0.088755</v>
      </c>
      <c r="L155" s="20" t="n">
        <v>0.38877</v>
      </c>
      <c r="M155" s="17">
        <f>Projection!$C$13*EXP($C$5+SQRT($C$4)*C155)+(Projection!$C$20+MAX(0,Projection!$C$14-Projection!$C$13)/Projection!$C$4-Projection!$C$21)*EXP($C$5+SQRT($C$4)*C155)^0.5</f>
        <v/>
      </c>
      <c r="N155" s="17">
        <f>M155*EXP($C$5+SQRT($C$4)*D155)+(Projection!$D$20+MAX(0,Projection!$C$24-M155)/Projection!$C$4-Projection!$D$21)*EXP($C$5+SQRT($C$4)*D155)^0.5</f>
        <v/>
      </c>
      <c r="O155" s="17">
        <f>N155*EXP($C$5+SQRT($C$4)*E155)+(Projection!$E$20+MAX(0,Projection!$D$24-N155)/Projection!$C$4-Projection!$E$21)*EXP($C$5+SQRT($C$4)*E155)^0.5</f>
        <v/>
      </c>
      <c r="P155" s="17">
        <f>O155*EXP($C$5+SQRT($C$4)*F155)+(Projection!$F$20+MAX(0,Projection!$E$24-O155)/Projection!$C$4-Projection!$F$21)*EXP($C$5+SQRT($C$4)*F155)^0.5</f>
        <v/>
      </c>
      <c r="Q155" s="17">
        <f>P155*EXP($C$5+SQRT($C$4)*G155)+(Projection!$G$20+MAX(0,Projection!$F$24-P155)/Projection!$C$4-Projection!$G$21)*EXP($C$5+SQRT($C$4)*G155)^0.5</f>
        <v/>
      </c>
      <c r="R155" s="17">
        <f>Q155*EXP($C$5+SQRT($C$4)*H155)+(Projection!$H$20+MAX(0,Projection!$G$24-Q155)/Projection!$C$4-Projection!$H$21)*EXP($C$5+SQRT($C$4)*H155)^0.5</f>
        <v/>
      </c>
      <c r="S155" s="17">
        <f>R155*EXP($C$5+SQRT($C$4)*I155)+(Projection!$I$20+MAX(0,Projection!$H$24-R155)/Projection!$C$4-Projection!$I$21)*EXP($C$5+SQRT($C$4)*I155)^0.5</f>
        <v/>
      </c>
      <c r="T155" s="17">
        <f>S155*EXP($C$5+SQRT($C$4)*J155)+(Projection!$J$20+MAX(0,Projection!$I$24-S155)/Projection!$C$4-Projection!$J$21)*EXP($C$5+SQRT($C$4)*J155)^0.5</f>
        <v/>
      </c>
      <c r="U155" s="17">
        <f>T155*EXP($C$5+SQRT($C$4)*K155)+(Projection!$K$20+MAX(0,Projection!$J$24-T155)/Projection!$C$4-Projection!$K$21)*EXP($C$5+SQRT($C$4)*K155)^0.5</f>
        <v/>
      </c>
      <c r="V155" s="17">
        <f>U155*EXP($C$5+SQRT($C$4)*L155)+(Projection!$L$20+MAX(0,Projection!$K$24-U155)/Projection!$C$4-Projection!$L$21)*EXP($C$5+SQRT($C$4)*L155)^0.5</f>
        <v/>
      </c>
      <c r="W155" s="13">
        <f>M155/Projection!$C$24</f>
        <v/>
      </c>
      <c r="X155" s="13">
        <f>N155/Projection!$D$24</f>
        <v/>
      </c>
      <c r="Y155" s="13">
        <f>O155/Projection!$E$24</f>
        <v/>
      </c>
      <c r="Z155" s="13">
        <f>P155/Projection!$F$24</f>
        <v/>
      </c>
      <c r="AA155" s="13">
        <f>Q155/Projection!$G$24</f>
        <v/>
      </c>
      <c r="AB155" s="13">
        <f>R155/Projection!$H$24</f>
        <v/>
      </c>
      <c r="AC155" s="13">
        <f>S155/Projection!$I$24</f>
        <v/>
      </c>
      <c r="AD155" s="13">
        <f>T155/Projection!$J$24</f>
        <v/>
      </c>
      <c r="AE155" s="13">
        <f>U155/Projection!$K$24</f>
        <v/>
      </c>
      <c r="AF155" s="13">
        <f>V155/Projection!$L$24</f>
        <v/>
      </c>
      <c r="AG155" s="13">
        <f>MIN(W155:AF155)</f>
        <v/>
      </c>
    </row>
    <row r="156">
      <c r="B156" s="2" t="n">
        <v>143</v>
      </c>
      <c r="C156" s="20" t="n">
        <v>0.358111</v>
      </c>
      <c r="D156" s="20" t="n">
        <v>-0.601035</v>
      </c>
      <c r="E156" s="20" t="n">
        <v>-1.611658</v>
      </c>
      <c r="F156" s="20" t="n">
        <v>-0.537517</v>
      </c>
      <c r="G156" s="20" t="n">
        <v>-0.448794</v>
      </c>
      <c r="H156" s="20" t="n">
        <v>1.293078</v>
      </c>
      <c r="I156" s="20" t="n">
        <v>1.32178</v>
      </c>
      <c r="J156" s="20" t="n">
        <v>-1.66374</v>
      </c>
      <c r="K156" s="20" t="n">
        <v>0.179783</v>
      </c>
      <c r="L156" s="20" t="n">
        <v>0.74034</v>
      </c>
      <c r="M156" s="17">
        <f>Projection!$C$13*EXP($C$5+SQRT($C$4)*C156)+(Projection!$C$20+MAX(0,Projection!$C$14-Projection!$C$13)/Projection!$C$4-Projection!$C$21)*EXP($C$5+SQRT($C$4)*C156)^0.5</f>
        <v/>
      </c>
      <c r="N156" s="17">
        <f>M156*EXP($C$5+SQRT($C$4)*D156)+(Projection!$D$20+MAX(0,Projection!$C$24-M156)/Projection!$C$4-Projection!$D$21)*EXP($C$5+SQRT($C$4)*D156)^0.5</f>
        <v/>
      </c>
      <c r="O156" s="17">
        <f>N156*EXP($C$5+SQRT($C$4)*E156)+(Projection!$E$20+MAX(0,Projection!$D$24-N156)/Projection!$C$4-Projection!$E$21)*EXP($C$5+SQRT($C$4)*E156)^0.5</f>
        <v/>
      </c>
      <c r="P156" s="17">
        <f>O156*EXP($C$5+SQRT($C$4)*F156)+(Projection!$F$20+MAX(0,Projection!$E$24-O156)/Projection!$C$4-Projection!$F$21)*EXP($C$5+SQRT($C$4)*F156)^0.5</f>
        <v/>
      </c>
      <c r="Q156" s="17">
        <f>P156*EXP($C$5+SQRT($C$4)*G156)+(Projection!$G$20+MAX(0,Projection!$F$24-P156)/Projection!$C$4-Projection!$G$21)*EXP($C$5+SQRT($C$4)*G156)^0.5</f>
        <v/>
      </c>
      <c r="R156" s="17">
        <f>Q156*EXP($C$5+SQRT($C$4)*H156)+(Projection!$H$20+MAX(0,Projection!$G$24-Q156)/Projection!$C$4-Projection!$H$21)*EXP($C$5+SQRT($C$4)*H156)^0.5</f>
        <v/>
      </c>
      <c r="S156" s="17">
        <f>R156*EXP($C$5+SQRT($C$4)*I156)+(Projection!$I$20+MAX(0,Projection!$H$24-R156)/Projection!$C$4-Projection!$I$21)*EXP($C$5+SQRT($C$4)*I156)^0.5</f>
        <v/>
      </c>
      <c r="T156" s="17">
        <f>S156*EXP($C$5+SQRT($C$4)*J156)+(Projection!$J$20+MAX(0,Projection!$I$24-S156)/Projection!$C$4-Projection!$J$21)*EXP($C$5+SQRT($C$4)*J156)^0.5</f>
        <v/>
      </c>
      <c r="U156" s="17">
        <f>T156*EXP($C$5+SQRT($C$4)*K156)+(Projection!$K$20+MAX(0,Projection!$J$24-T156)/Projection!$C$4-Projection!$K$21)*EXP($C$5+SQRT($C$4)*K156)^0.5</f>
        <v/>
      </c>
      <c r="V156" s="17">
        <f>U156*EXP($C$5+SQRT($C$4)*L156)+(Projection!$L$20+MAX(0,Projection!$K$24-U156)/Projection!$C$4-Projection!$L$21)*EXP($C$5+SQRT($C$4)*L156)^0.5</f>
        <v/>
      </c>
      <c r="W156" s="13">
        <f>M156/Projection!$C$24</f>
        <v/>
      </c>
      <c r="X156" s="13">
        <f>N156/Projection!$D$24</f>
        <v/>
      </c>
      <c r="Y156" s="13">
        <f>O156/Projection!$E$24</f>
        <v/>
      </c>
      <c r="Z156" s="13">
        <f>P156/Projection!$F$24</f>
        <v/>
      </c>
      <c r="AA156" s="13">
        <f>Q156/Projection!$G$24</f>
        <v/>
      </c>
      <c r="AB156" s="13">
        <f>R156/Projection!$H$24</f>
        <v/>
      </c>
      <c r="AC156" s="13">
        <f>S156/Projection!$I$24</f>
        <v/>
      </c>
      <c r="AD156" s="13">
        <f>T156/Projection!$J$24</f>
        <v/>
      </c>
      <c r="AE156" s="13">
        <f>U156/Projection!$K$24</f>
        <v/>
      </c>
      <c r="AF156" s="13">
        <f>V156/Projection!$L$24</f>
        <v/>
      </c>
      <c r="AG156" s="13">
        <f>MIN(W156:AF156)</f>
        <v/>
      </c>
    </row>
    <row r="157">
      <c r="B157" s="2" t="n">
        <v>144</v>
      </c>
      <c r="C157" s="20" t="n">
        <v>-1.920798</v>
      </c>
      <c r="D157" s="20" t="n">
        <v>0.157375</v>
      </c>
      <c r="E157" s="20" t="n">
        <v>-0.050924</v>
      </c>
      <c r="F157" s="20" t="n">
        <v>-0.258659</v>
      </c>
      <c r="G157" s="20" t="n">
        <v>0.816555</v>
      </c>
      <c r="H157" s="20" t="n">
        <v>-1.57384</v>
      </c>
      <c r="I157" s="20" t="n">
        <v>-0.194681</v>
      </c>
      <c r="J157" s="20" t="n">
        <v>1.162844</v>
      </c>
      <c r="K157" s="20" t="n">
        <v>2.688623</v>
      </c>
      <c r="L157" s="20" t="n">
        <v>-0.07144200000000001</v>
      </c>
      <c r="M157" s="17">
        <f>Projection!$C$13*EXP($C$5+SQRT($C$4)*C157)+(Projection!$C$20+MAX(0,Projection!$C$14-Projection!$C$13)/Projection!$C$4-Projection!$C$21)*EXP($C$5+SQRT($C$4)*C157)^0.5</f>
        <v/>
      </c>
      <c r="N157" s="17">
        <f>M157*EXP($C$5+SQRT($C$4)*D157)+(Projection!$D$20+MAX(0,Projection!$C$24-M157)/Projection!$C$4-Projection!$D$21)*EXP($C$5+SQRT($C$4)*D157)^0.5</f>
        <v/>
      </c>
      <c r="O157" s="17">
        <f>N157*EXP($C$5+SQRT($C$4)*E157)+(Projection!$E$20+MAX(0,Projection!$D$24-N157)/Projection!$C$4-Projection!$E$21)*EXP($C$5+SQRT($C$4)*E157)^0.5</f>
        <v/>
      </c>
      <c r="P157" s="17">
        <f>O157*EXP($C$5+SQRT($C$4)*F157)+(Projection!$F$20+MAX(0,Projection!$E$24-O157)/Projection!$C$4-Projection!$F$21)*EXP($C$5+SQRT($C$4)*F157)^0.5</f>
        <v/>
      </c>
      <c r="Q157" s="17">
        <f>P157*EXP($C$5+SQRT($C$4)*G157)+(Projection!$G$20+MAX(0,Projection!$F$24-P157)/Projection!$C$4-Projection!$G$21)*EXP($C$5+SQRT($C$4)*G157)^0.5</f>
        <v/>
      </c>
      <c r="R157" s="17">
        <f>Q157*EXP($C$5+SQRT($C$4)*H157)+(Projection!$H$20+MAX(0,Projection!$G$24-Q157)/Projection!$C$4-Projection!$H$21)*EXP($C$5+SQRT($C$4)*H157)^0.5</f>
        <v/>
      </c>
      <c r="S157" s="17">
        <f>R157*EXP($C$5+SQRT($C$4)*I157)+(Projection!$I$20+MAX(0,Projection!$H$24-R157)/Projection!$C$4-Projection!$I$21)*EXP($C$5+SQRT($C$4)*I157)^0.5</f>
        <v/>
      </c>
      <c r="T157" s="17">
        <f>S157*EXP($C$5+SQRT($C$4)*J157)+(Projection!$J$20+MAX(0,Projection!$I$24-S157)/Projection!$C$4-Projection!$J$21)*EXP($C$5+SQRT($C$4)*J157)^0.5</f>
        <v/>
      </c>
      <c r="U157" s="17">
        <f>T157*EXP($C$5+SQRT($C$4)*K157)+(Projection!$K$20+MAX(0,Projection!$J$24-T157)/Projection!$C$4-Projection!$K$21)*EXP($C$5+SQRT($C$4)*K157)^0.5</f>
        <v/>
      </c>
      <c r="V157" s="17">
        <f>U157*EXP($C$5+SQRT($C$4)*L157)+(Projection!$L$20+MAX(0,Projection!$K$24-U157)/Projection!$C$4-Projection!$L$21)*EXP($C$5+SQRT($C$4)*L157)^0.5</f>
        <v/>
      </c>
      <c r="W157" s="13">
        <f>M157/Projection!$C$24</f>
        <v/>
      </c>
      <c r="X157" s="13">
        <f>N157/Projection!$D$24</f>
        <v/>
      </c>
      <c r="Y157" s="13">
        <f>O157/Projection!$E$24</f>
        <v/>
      </c>
      <c r="Z157" s="13">
        <f>P157/Projection!$F$24</f>
        <v/>
      </c>
      <c r="AA157" s="13">
        <f>Q157/Projection!$G$24</f>
        <v/>
      </c>
      <c r="AB157" s="13">
        <f>R157/Projection!$H$24</f>
        <v/>
      </c>
      <c r="AC157" s="13">
        <f>S157/Projection!$I$24</f>
        <v/>
      </c>
      <c r="AD157" s="13">
        <f>T157/Projection!$J$24</f>
        <v/>
      </c>
      <c r="AE157" s="13">
        <f>U157/Projection!$K$24</f>
        <v/>
      </c>
      <c r="AF157" s="13">
        <f>V157/Projection!$L$24</f>
        <v/>
      </c>
      <c r="AG157" s="13">
        <f>MIN(W157:AF157)</f>
        <v/>
      </c>
    </row>
    <row r="158">
      <c r="B158" s="2" t="n">
        <v>145</v>
      </c>
      <c r="C158" s="20" t="n">
        <v>0.466579</v>
      </c>
      <c r="D158" s="20" t="n">
        <v>-0.6696879999999999</v>
      </c>
      <c r="E158" s="20" t="n">
        <v>1.680906</v>
      </c>
      <c r="F158" s="20" t="n">
        <v>1.822347</v>
      </c>
      <c r="G158" s="20" t="n">
        <v>1.087664</v>
      </c>
      <c r="H158" s="20" t="n">
        <v>0.846476</v>
      </c>
      <c r="I158" s="20" t="n">
        <v>1.299613</v>
      </c>
      <c r="J158" s="20" t="n">
        <v>1.917008</v>
      </c>
      <c r="K158" s="20" t="n">
        <v>0.361311</v>
      </c>
      <c r="L158" s="20" t="n">
        <v>-1.009671</v>
      </c>
      <c r="M158" s="17">
        <f>Projection!$C$13*EXP($C$5+SQRT($C$4)*C158)+(Projection!$C$20+MAX(0,Projection!$C$14-Projection!$C$13)/Projection!$C$4-Projection!$C$21)*EXP($C$5+SQRT($C$4)*C158)^0.5</f>
        <v/>
      </c>
      <c r="N158" s="17">
        <f>M158*EXP($C$5+SQRT($C$4)*D158)+(Projection!$D$20+MAX(0,Projection!$C$24-M158)/Projection!$C$4-Projection!$D$21)*EXP($C$5+SQRT($C$4)*D158)^0.5</f>
        <v/>
      </c>
      <c r="O158" s="17">
        <f>N158*EXP($C$5+SQRT($C$4)*E158)+(Projection!$E$20+MAX(0,Projection!$D$24-N158)/Projection!$C$4-Projection!$E$21)*EXP($C$5+SQRT($C$4)*E158)^0.5</f>
        <v/>
      </c>
      <c r="P158" s="17">
        <f>O158*EXP($C$5+SQRT($C$4)*F158)+(Projection!$F$20+MAX(0,Projection!$E$24-O158)/Projection!$C$4-Projection!$F$21)*EXP($C$5+SQRT($C$4)*F158)^0.5</f>
        <v/>
      </c>
      <c r="Q158" s="17">
        <f>P158*EXP($C$5+SQRT($C$4)*G158)+(Projection!$G$20+MAX(0,Projection!$F$24-P158)/Projection!$C$4-Projection!$G$21)*EXP($C$5+SQRT($C$4)*G158)^0.5</f>
        <v/>
      </c>
      <c r="R158" s="17">
        <f>Q158*EXP($C$5+SQRT($C$4)*H158)+(Projection!$H$20+MAX(0,Projection!$G$24-Q158)/Projection!$C$4-Projection!$H$21)*EXP($C$5+SQRT($C$4)*H158)^0.5</f>
        <v/>
      </c>
      <c r="S158" s="17">
        <f>R158*EXP($C$5+SQRT($C$4)*I158)+(Projection!$I$20+MAX(0,Projection!$H$24-R158)/Projection!$C$4-Projection!$I$21)*EXP($C$5+SQRT($C$4)*I158)^0.5</f>
        <v/>
      </c>
      <c r="T158" s="17">
        <f>S158*EXP($C$5+SQRT($C$4)*J158)+(Projection!$J$20+MAX(0,Projection!$I$24-S158)/Projection!$C$4-Projection!$J$21)*EXP($C$5+SQRT($C$4)*J158)^0.5</f>
        <v/>
      </c>
      <c r="U158" s="17">
        <f>T158*EXP($C$5+SQRT($C$4)*K158)+(Projection!$K$20+MAX(0,Projection!$J$24-T158)/Projection!$C$4-Projection!$K$21)*EXP($C$5+SQRT($C$4)*K158)^0.5</f>
        <v/>
      </c>
      <c r="V158" s="17">
        <f>U158*EXP($C$5+SQRT($C$4)*L158)+(Projection!$L$20+MAX(0,Projection!$K$24-U158)/Projection!$C$4-Projection!$L$21)*EXP($C$5+SQRT($C$4)*L158)^0.5</f>
        <v/>
      </c>
      <c r="W158" s="13">
        <f>M158/Projection!$C$24</f>
        <v/>
      </c>
      <c r="X158" s="13">
        <f>N158/Projection!$D$24</f>
        <v/>
      </c>
      <c r="Y158" s="13">
        <f>O158/Projection!$E$24</f>
        <v/>
      </c>
      <c r="Z158" s="13">
        <f>P158/Projection!$F$24</f>
        <v/>
      </c>
      <c r="AA158" s="13">
        <f>Q158/Projection!$G$24</f>
        <v/>
      </c>
      <c r="AB158" s="13">
        <f>R158/Projection!$H$24</f>
        <v/>
      </c>
      <c r="AC158" s="13">
        <f>S158/Projection!$I$24</f>
        <v/>
      </c>
      <c r="AD158" s="13">
        <f>T158/Projection!$J$24</f>
        <v/>
      </c>
      <c r="AE158" s="13">
        <f>U158/Projection!$K$24</f>
        <v/>
      </c>
      <c r="AF158" s="13">
        <f>V158/Projection!$L$24</f>
        <v/>
      </c>
      <c r="AG158" s="13">
        <f>MIN(W158:AF158)</f>
        <v/>
      </c>
    </row>
    <row r="159">
      <c r="B159" s="2" t="n">
        <v>146</v>
      </c>
      <c r="C159" s="20" t="n">
        <v>0.9781</v>
      </c>
      <c r="D159" s="20" t="n">
        <v>-0.81084</v>
      </c>
      <c r="E159" s="20" t="n">
        <v>-0.731395</v>
      </c>
      <c r="F159" s="20" t="n">
        <v>-1.021697</v>
      </c>
      <c r="G159" s="20" t="n">
        <v>1.410265</v>
      </c>
      <c r="H159" s="20" t="n">
        <v>-1.109459</v>
      </c>
      <c r="I159" s="20" t="n">
        <v>1.488906</v>
      </c>
      <c r="J159" s="20" t="n">
        <v>-0.162295</v>
      </c>
      <c r="K159" s="20" t="n">
        <v>-1.058449</v>
      </c>
      <c r="L159" s="20" t="n">
        <v>0.314432</v>
      </c>
      <c r="M159" s="17">
        <f>Projection!$C$13*EXP($C$5+SQRT($C$4)*C159)+(Projection!$C$20+MAX(0,Projection!$C$14-Projection!$C$13)/Projection!$C$4-Projection!$C$21)*EXP($C$5+SQRT($C$4)*C159)^0.5</f>
        <v/>
      </c>
      <c r="N159" s="17">
        <f>M159*EXP($C$5+SQRT($C$4)*D159)+(Projection!$D$20+MAX(0,Projection!$C$24-M159)/Projection!$C$4-Projection!$D$21)*EXP($C$5+SQRT($C$4)*D159)^0.5</f>
        <v/>
      </c>
      <c r="O159" s="17">
        <f>N159*EXP($C$5+SQRT($C$4)*E159)+(Projection!$E$20+MAX(0,Projection!$D$24-N159)/Projection!$C$4-Projection!$E$21)*EXP($C$5+SQRT($C$4)*E159)^0.5</f>
        <v/>
      </c>
      <c r="P159" s="17">
        <f>O159*EXP($C$5+SQRT($C$4)*F159)+(Projection!$F$20+MAX(0,Projection!$E$24-O159)/Projection!$C$4-Projection!$F$21)*EXP($C$5+SQRT($C$4)*F159)^0.5</f>
        <v/>
      </c>
      <c r="Q159" s="17">
        <f>P159*EXP($C$5+SQRT($C$4)*G159)+(Projection!$G$20+MAX(0,Projection!$F$24-P159)/Projection!$C$4-Projection!$G$21)*EXP($C$5+SQRT($C$4)*G159)^0.5</f>
        <v/>
      </c>
      <c r="R159" s="17">
        <f>Q159*EXP($C$5+SQRT($C$4)*H159)+(Projection!$H$20+MAX(0,Projection!$G$24-Q159)/Projection!$C$4-Projection!$H$21)*EXP($C$5+SQRT($C$4)*H159)^0.5</f>
        <v/>
      </c>
      <c r="S159" s="17">
        <f>R159*EXP($C$5+SQRT($C$4)*I159)+(Projection!$I$20+MAX(0,Projection!$H$24-R159)/Projection!$C$4-Projection!$I$21)*EXP($C$5+SQRT($C$4)*I159)^0.5</f>
        <v/>
      </c>
      <c r="T159" s="17">
        <f>S159*EXP($C$5+SQRT($C$4)*J159)+(Projection!$J$20+MAX(0,Projection!$I$24-S159)/Projection!$C$4-Projection!$J$21)*EXP($C$5+SQRT($C$4)*J159)^0.5</f>
        <v/>
      </c>
      <c r="U159" s="17">
        <f>T159*EXP($C$5+SQRT($C$4)*K159)+(Projection!$K$20+MAX(0,Projection!$J$24-T159)/Projection!$C$4-Projection!$K$21)*EXP($C$5+SQRT($C$4)*K159)^0.5</f>
        <v/>
      </c>
      <c r="V159" s="17">
        <f>U159*EXP($C$5+SQRT($C$4)*L159)+(Projection!$L$20+MAX(0,Projection!$K$24-U159)/Projection!$C$4-Projection!$L$21)*EXP($C$5+SQRT($C$4)*L159)^0.5</f>
        <v/>
      </c>
      <c r="W159" s="13">
        <f>M159/Projection!$C$24</f>
        <v/>
      </c>
      <c r="X159" s="13">
        <f>N159/Projection!$D$24</f>
        <v/>
      </c>
      <c r="Y159" s="13">
        <f>O159/Projection!$E$24</f>
        <v/>
      </c>
      <c r="Z159" s="13">
        <f>P159/Projection!$F$24</f>
        <v/>
      </c>
      <c r="AA159" s="13">
        <f>Q159/Projection!$G$24</f>
        <v/>
      </c>
      <c r="AB159" s="13">
        <f>R159/Projection!$H$24</f>
        <v/>
      </c>
      <c r="AC159" s="13">
        <f>S159/Projection!$I$24</f>
        <v/>
      </c>
      <c r="AD159" s="13">
        <f>T159/Projection!$J$24</f>
        <v/>
      </c>
      <c r="AE159" s="13">
        <f>U159/Projection!$K$24</f>
        <v/>
      </c>
      <c r="AF159" s="13">
        <f>V159/Projection!$L$24</f>
        <v/>
      </c>
      <c r="AG159" s="13">
        <f>MIN(W159:AF159)</f>
        <v/>
      </c>
    </row>
    <row r="160">
      <c r="B160" s="2" t="n">
        <v>147</v>
      </c>
      <c r="C160" s="20" t="n">
        <v>3.349844</v>
      </c>
      <c r="D160" s="20" t="n">
        <v>0.958587</v>
      </c>
      <c r="E160" s="20" t="n">
        <v>0.5932730000000001</v>
      </c>
      <c r="F160" s="20" t="n">
        <v>-0.688553</v>
      </c>
      <c r="G160" s="20" t="n">
        <v>-1.69964</v>
      </c>
      <c r="H160" s="20" t="n">
        <v>-0.638981</v>
      </c>
      <c r="I160" s="20" t="n">
        <v>0.849854</v>
      </c>
      <c r="J160" s="20" t="n">
        <v>0.749131</v>
      </c>
      <c r="K160" s="20" t="n">
        <v>-1.590598</v>
      </c>
      <c r="L160" s="20" t="n">
        <v>0.866032</v>
      </c>
      <c r="M160" s="17">
        <f>Projection!$C$13*EXP($C$5+SQRT($C$4)*C160)+(Projection!$C$20+MAX(0,Projection!$C$14-Projection!$C$13)/Projection!$C$4-Projection!$C$21)*EXP($C$5+SQRT($C$4)*C160)^0.5</f>
        <v/>
      </c>
      <c r="N160" s="17">
        <f>M160*EXP($C$5+SQRT($C$4)*D160)+(Projection!$D$20+MAX(0,Projection!$C$24-M160)/Projection!$C$4-Projection!$D$21)*EXP($C$5+SQRT($C$4)*D160)^0.5</f>
        <v/>
      </c>
      <c r="O160" s="17">
        <f>N160*EXP($C$5+SQRT($C$4)*E160)+(Projection!$E$20+MAX(0,Projection!$D$24-N160)/Projection!$C$4-Projection!$E$21)*EXP($C$5+SQRT($C$4)*E160)^0.5</f>
        <v/>
      </c>
      <c r="P160" s="17">
        <f>O160*EXP($C$5+SQRT($C$4)*F160)+(Projection!$F$20+MAX(0,Projection!$E$24-O160)/Projection!$C$4-Projection!$F$21)*EXP($C$5+SQRT($C$4)*F160)^0.5</f>
        <v/>
      </c>
      <c r="Q160" s="17">
        <f>P160*EXP($C$5+SQRT($C$4)*G160)+(Projection!$G$20+MAX(0,Projection!$F$24-P160)/Projection!$C$4-Projection!$G$21)*EXP($C$5+SQRT($C$4)*G160)^0.5</f>
        <v/>
      </c>
      <c r="R160" s="17">
        <f>Q160*EXP($C$5+SQRT($C$4)*H160)+(Projection!$H$20+MAX(0,Projection!$G$24-Q160)/Projection!$C$4-Projection!$H$21)*EXP($C$5+SQRT($C$4)*H160)^0.5</f>
        <v/>
      </c>
      <c r="S160" s="17">
        <f>R160*EXP($C$5+SQRT($C$4)*I160)+(Projection!$I$20+MAX(0,Projection!$H$24-R160)/Projection!$C$4-Projection!$I$21)*EXP($C$5+SQRT($C$4)*I160)^0.5</f>
        <v/>
      </c>
      <c r="T160" s="17">
        <f>S160*EXP($C$5+SQRT($C$4)*J160)+(Projection!$J$20+MAX(0,Projection!$I$24-S160)/Projection!$C$4-Projection!$J$21)*EXP($C$5+SQRT($C$4)*J160)^0.5</f>
        <v/>
      </c>
      <c r="U160" s="17">
        <f>T160*EXP($C$5+SQRT($C$4)*K160)+(Projection!$K$20+MAX(0,Projection!$J$24-T160)/Projection!$C$4-Projection!$K$21)*EXP($C$5+SQRT($C$4)*K160)^0.5</f>
        <v/>
      </c>
      <c r="V160" s="17">
        <f>U160*EXP($C$5+SQRT($C$4)*L160)+(Projection!$L$20+MAX(0,Projection!$K$24-U160)/Projection!$C$4-Projection!$L$21)*EXP($C$5+SQRT($C$4)*L160)^0.5</f>
        <v/>
      </c>
      <c r="W160" s="13">
        <f>M160/Projection!$C$24</f>
        <v/>
      </c>
      <c r="X160" s="13">
        <f>N160/Projection!$D$24</f>
        <v/>
      </c>
      <c r="Y160" s="13">
        <f>O160/Projection!$E$24</f>
        <v/>
      </c>
      <c r="Z160" s="13">
        <f>P160/Projection!$F$24</f>
        <v/>
      </c>
      <c r="AA160" s="13">
        <f>Q160/Projection!$G$24</f>
        <v/>
      </c>
      <c r="AB160" s="13">
        <f>R160/Projection!$H$24</f>
        <v/>
      </c>
      <c r="AC160" s="13">
        <f>S160/Projection!$I$24</f>
        <v/>
      </c>
      <c r="AD160" s="13">
        <f>T160/Projection!$J$24</f>
        <v/>
      </c>
      <c r="AE160" s="13">
        <f>U160/Projection!$K$24</f>
        <v/>
      </c>
      <c r="AF160" s="13">
        <f>V160/Projection!$L$24</f>
        <v/>
      </c>
      <c r="AG160" s="13">
        <f>MIN(W160:AF160)</f>
        <v/>
      </c>
    </row>
    <row r="161">
      <c r="B161" s="2" t="n">
        <v>148</v>
      </c>
      <c r="C161" s="20" t="n">
        <v>-1.050907</v>
      </c>
      <c r="D161" s="20" t="n">
        <v>0.802194</v>
      </c>
      <c r="E161" s="20" t="n">
        <v>-0.011188</v>
      </c>
      <c r="F161" s="20" t="n">
        <v>0.59162</v>
      </c>
      <c r="G161" s="20" t="n">
        <v>0.505116</v>
      </c>
      <c r="H161" s="20" t="n">
        <v>0.555046</v>
      </c>
      <c r="I161" s="20" t="n">
        <v>1.223124</v>
      </c>
      <c r="J161" s="20" t="n">
        <v>-0.210568</v>
      </c>
      <c r="K161" s="20" t="n">
        <v>-2.418867</v>
      </c>
      <c r="L161" s="20" t="n">
        <v>1.412492</v>
      </c>
      <c r="M161" s="17">
        <f>Projection!$C$13*EXP($C$5+SQRT($C$4)*C161)+(Projection!$C$20+MAX(0,Projection!$C$14-Projection!$C$13)/Projection!$C$4-Projection!$C$21)*EXP($C$5+SQRT($C$4)*C161)^0.5</f>
        <v/>
      </c>
      <c r="N161" s="17">
        <f>M161*EXP($C$5+SQRT($C$4)*D161)+(Projection!$D$20+MAX(0,Projection!$C$24-M161)/Projection!$C$4-Projection!$D$21)*EXP($C$5+SQRT($C$4)*D161)^0.5</f>
        <v/>
      </c>
      <c r="O161" s="17">
        <f>N161*EXP($C$5+SQRT($C$4)*E161)+(Projection!$E$20+MAX(0,Projection!$D$24-N161)/Projection!$C$4-Projection!$E$21)*EXP($C$5+SQRT($C$4)*E161)^0.5</f>
        <v/>
      </c>
      <c r="P161" s="17">
        <f>O161*EXP($C$5+SQRT($C$4)*F161)+(Projection!$F$20+MAX(0,Projection!$E$24-O161)/Projection!$C$4-Projection!$F$21)*EXP($C$5+SQRT($C$4)*F161)^0.5</f>
        <v/>
      </c>
      <c r="Q161" s="17">
        <f>P161*EXP($C$5+SQRT($C$4)*G161)+(Projection!$G$20+MAX(0,Projection!$F$24-P161)/Projection!$C$4-Projection!$G$21)*EXP($C$5+SQRT($C$4)*G161)^0.5</f>
        <v/>
      </c>
      <c r="R161" s="17">
        <f>Q161*EXP($C$5+SQRT($C$4)*H161)+(Projection!$H$20+MAX(0,Projection!$G$24-Q161)/Projection!$C$4-Projection!$H$21)*EXP($C$5+SQRT($C$4)*H161)^0.5</f>
        <v/>
      </c>
      <c r="S161" s="17">
        <f>R161*EXP($C$5+SQRT($C$4)*I161)+(Projection!$I$20+MAX(0,Projection!$H$24-R161)/Projection!$C$4-Projection!$I$21)*EXP($C$5+SQRT($C$4)*I161)^0.5</f>
        <v/>
      </c>
      <c r="T161" s="17">
        <f>S161*EXP($C$5+SQRT($C$4)*J161)+(Projection!$J$20+MAX(0,Projection!$I$24-S161)/Projection!$C$4-Projection!$J$21)*EXP($C$5+SQRT($C$4)*J161)^0.5</f>
        <v/>
      </c>
      <c r="U161" s="17">
        <f>T161*EXP($C$5+SQRT($C$4)*K161)+(Projection!$K$20+MAX(0,Projection!$J$24-T161)/Projection!$C$4-Projection!$K$21)*EXP($C$5+SQRT($C$4)*K161)^0.5</f>
        <v/>
      </c>
      <c r="V161" s="17">
        <f>U161*EXP($C$5+SQRT($C$4)*L161)+(Projection!$L$20+MAX(0,Projection!$K$24-U161)/Projection!$C$4-Projection!$L$21)*EXP($C$5+SQRT($C$4)*L161)^0.5</f>
        <v/>
      </c>
      <c r="W161" s="13">
        <f>M161/Projection!$C$24</f>
        <v/>
      </c>
      <c r="X161" s="13">
        <f>N161/Projection!$D$24</f>
        <v/>
      </c>
      <c r="Y161" s="13">
        <f>O161/Projection!$E$24</f>
        <v/>
      </c>
      <c r="Z161" s="13">
        <f>P161/Projection!$F$24</f>
        <v/>
      </c>
      <c r="AA161" s="13">
        <f>Q161/Projection!$G$24</f>
        <v/>
      </c>
      <c r="AB161" s="13">
        <f>R161/Projection!$H$24</f>
        <v/>
      </c>
      <c r="AC161" s="13">
        <f>S161/Projection!$I$24</f>
        <v/>
      </c>
      <c r="AD161" s="13">
        <f>T161/Projection!$J$24</f>
        <v/>
      </c>
      <c r="AE161" s="13">
        <f>U161/Projection!$K$24</f>
        <v/>
      </c>
      <c r="AF161" s="13">
        <f>V161/Projection!$L$24</f>
        <v/>
      </c>
      <c r="AG161" s="13">
        <f>MIN(W161:AF161)</f>
        <v/>
      </c>
    </row>
    <row r="162">
      <c r="B162" s="2" t="n">
        <v>149</v>
      </c>
      <c r="C162" s="20" t="n">
        <v>-0.300433</v>
      </c>
      <c r="D162" s="20" t="n">
        <v>0.004597</v>
      </c>
      <c r="E162" s="20" t="n">
        <v>-1.0813</v>
      </c>
      <c r="F162" s="20" t="n">
        <v>-0.035286</v>
      </c>
      <c r="G162" s="20" t="n">
        <v>0.511262</v>
      </c>
      <c r="H162" s="20" t="n">
        <v>-3.01658</v>
      </c>
      <c r="I162" s="20" t="n">
        <v>0.480761</v>
      </c>
      <c r="J162" s="20" t="n">
        <v>-1.13406</v>
      </c>
      <c r="K162" s="20" t="n">
        <v>0.883103</v>
      </c>
      <c r="L162" s="20" t="n">
        <v>-0.670364</v>
      </c>
      <c r="M162" s="17">
        <f>Projection!$C$13*EXP($C$5+SQRT($C$4)*C162)+(Projection!$C$20+MAX(0,Projection!$C$14-Projection!$C$13)/Projection!$C$4-Projection!$C$21)*EXP($C$5+SQRT($C$4)*C162)^0.5</f>
        <v/>
      </c>
      <c r="N162" s="17">
        <f>M162*EXP($C$5+SQRT($C$4)*D162)+(Projection!$D$20+MAX(0,Projection!$C$24-M162)/Projection!$C$4-Projection!$D$21)*EXP($C$5+SQRT($C$4)*D162)^0.5</f>
        <v/>
      </c>
      <c r="O162" s="17">
        <f>N162*EXP($C$5+SQRT($C$4)*E162)+(Projection!$E$20+MAX(0,Projection!$D$24-N162)/Projection!$C$4-Projection!$E$21)*EXP($C$5+SQRT($C$4)*E162)^0.5</f>
        <v/>
      </c>
      <c r="P162" s="17">
        <f>O162*EXP($C$5+SQRT($C$4)*F162)+(Projection!$F$20+MAX(0,Projection!$E$24-O162)/Projection!$C$4-Projection!$F$21)*EXP($C$5+SQRT($C$4)*F162)^0.5</f>
        <v/>
      </c>
      <c r="Q162" s="17">
        <f>P162*EXP($C$5+SQRT($C$4)*G162)+(Projection!$G$20+MAX(0,Projection!$F$24-P162)/Projection!$C$4-Projection!$G$21)*EXP($C$5+SQRT($C$4)*G162)^0.5</f>
        <v/>
      </c>
      <c r="R162" s="17">
        <f>Q162*EXP($C$5+SQRT($C$4)*H162)+(Projection!$H$20+MAX(0,Projection!$G$24-Q162)/Projection!$C$4-Projection!$H$21)*EXP($C$5+SQRT($C$4)*H162)^0.5</f>
        <v/>
      </c>
      <c r="S162" s="17">
        <f>R162*EXP($C$5+SQRT($C$4)*I162)+(Projection!$I$20+MAX(0,Projection!$H$24-R162)/Projection!$C$4-Projection!$I$21)*EXP($C$5+SQRT($C$4)*I162)^0.5</f>
        <v/>
      </c>
      <c r="T162" s="17">
        <f>S162*EXP($C$5+SQRT($C$4)*J162)+(Projection!$J$20+MAX(0,Projection!$I$24-S162)/Projection!$C$4-Projection!$J$21)*EXP($C$5+SQRT($C$4)*J162)^0.5</f>
        <v/>
      </c>
      <c r="U162" s="17">
        <f>T162*EXP($C$5+SQRT($C$4)*K162)+(Projection!$K$20+MAX(0,Projection!$J$24-T162)/Projection!$C$4-Projection!$K$21)*EXP($C$5+SQRT($C$4)*K162)^0.5</f>
        <v/>
      </c>
      <c r="V162" s="17">
        <f>U162*EXP($C$5+SQRT($C$4)*L162)+(Projection!$L$20+MAX(0,Projection!$K$24-U162)/Projection!$C$4-Projection!$L$21)*EXP($C$5+SQRT($C$4)*L162)^0.5</f>
        <v/>
      </c>
      <c r="W162" s="13">
        <f>M162/Projection!$C$24</f>
        <v/>
      </c>
      <c r="X162" s="13">
        <f>N162/Projection!$D$24</f>
        <v/>
      </c>
      <c r="Y162" s="13">
        <f>O162/Projection!$E$24</f>
        <v/>
      </c>
      <c r="Z162" s="13">
        <f>P162/Projection!$F$24</f>
        <v/>
      </c>
      <c r="AA162" s="13">
        <f>Q162/Projection!$G$24</f>
        <v/>
      </c>
      <c r="AB162" s="13">
        <f>R162/Projection!$H$24</f>
        <v/>
      </c>
      <c r="AC162" s="13">
        <f>S162/Projection!$I$24</f>
        <v/>
      </c>
      <c r="AD162" s="13">
        <f>T162/Projection!$J$24</f>
        <v/>
      </c>
      <c r="AE162" s="13">
        <f>U162/Projection!$K$24</f>
        <v/>
      </c>
      <c r="AF162" s="13">
        <f>V162/Projection!$L$24</f>
        <v/>
      </c>
      <c r="AG162" s="13">
        <f>MIN(W162:AF162)</f>
        <v/>
      </c>
    </row>
    <row r="163">
      <c r="B163" s="2" t="n">
        <v>150</v>
      </c>
      <c r="C163" s="20" t="n">
        <v>0.489064</v>
      </c>
      <c r="D163" s="20" t="n">
        <v>1.096623</v>
      </c>
      <c r="E163" s="20" t="n">
        <v>1.246806</v>
      </c>
      <c r="F163" s="20" t="n">
        <v>0.498937</v>
      </c>
      <c r="G163" s="20" t="n">
        <v>-0.47877</v>
      </c>
      <c r="H163" s="20" t="n">
        <v>-0.747737</v>
      </c>
      <c r="I163" s="20" t="n">
        <v>1.432672</v>
      </c>
      <c r="J163" s="20" t="n">
        <v>-0.502428</v>
      </c>
      <c r="K163" s="20" t="n">
        <v>1.247258</v>
      </c>
      <c r="L163" s="20" t="n">
        <v>0.949202</v>
      </c>
      <c r="M163" s="17">
        <f>Projection!$C$13*EXP($C$5+SQRT($C$4)*C163)+(Projection!$C$20+MAX(0,Projection!$C$14-Projection!$C$13)/Projection!$C$4-Projection!$C$21)*EXP($C$5+SQRT($C$4)*C163)^0.5</f>
        <v/>
      </c>
      <c r="N163" s="17">
        <f>M163*EXP($C$5+SQRT($C$4)*D163)+(Projection!$D$20+MAX(0,Projection!$C$24-M163)/Projection!$C$4-Projection!$D$21)*EXP($C$5+SQRT($C$4)*D163)^0.5</f>
        <v/>
      </c>
      <c r="O163" s="17">
        <f>N163*EXP($C$5+SQRT($C$4)*E163)+(Projection!$E$20+MAX(0,Projection!$D$24-N163)/Projection!$C$4-Projection!$E$21)*EXP($C$5+SQRT($C$4)*E163)^0.5</f>
        <v/>
      </c>
      <c r="P163" s="17">
        <f>O163*EXP($C$5+SQRT($C$4)*F163)+(Projection!$F$20+MAX(0,Projection!$E$24-O163)/Projection!$C$4-Projection!$F$21)*EXP($C$5+SQRT($C$4)*F163)^0.5</f>
        <v/>
      </c>
      <c r="Q163" s="17">
        <f>P163*EXP($C$5+SQRT($C$4)*G163)+(Projection!$G$20+MAX(0,Projection!$F$24-P163)/Projection!$C$4-Projection!$G$21)*EXP($C$5+SQRT($C$4)*G163)^0.5</f>
        <v/>
      </c>
      <c r="R163" s="17">
        <f>Q163*EXP($C$5+SQRT($C$4)*H163)+(Projection!$H$20+MAX(0,Projection!$G$24-Q163)/Projection!$C$4-Projection!$H$21)*EXP($C$5+SQRT($C$4)*H163)^0.5</f>
        <v/>
      </c>
      <c r="S163" s="17">
        <f>R163*EXP($C$5+SQRT($C$4)*I163)+(Projection!$I$20+MAX(0,Projection!$H$24-R163)/Projection!$C$4-Projection!$I$21)*EXP($C$5+SQRT($C$4)*I163)^0.5</f>
        <v/>
      </c>
      <c r="T163" s="17">
        <f>S163*EXP($C$5+SQRT($C$4)*J163)+(Projection!$J$20+MAX(0,Projection!$I$24-S163)/Projection!$C$4-Projection!$J$21)*EXP($C$5+SQRT($C$4)*J163)^0.5</f>
        <v/>
      </c>
      <c r="U163" s="17">
        <f>T163*EXP($C$5+SQRT($C$4)*K163)+(Projection!$K$20+MAX(0,Projection!$J$24-T163)/Projection!$C$4-Projection!$K$21)*EXP($C$5+SQRT($C$4)*K163)^0.5</f>
        <v/>
      </c>
      <c r="V163" s="17">
        <f>U163*EXP($C$5+SQRT($C$4)*L163)+(Projection!$L$20+MAX(0,Projection!$K$24-U163)/Projection!$C$4-Projection!$L$21)*EXP($C$5+SQRT($C$4)*L163)^0.5</f>
        <v/>
      </c>
      <c r="W163" s="13">
        <f>M163/Projection!$C$24</f>
        <v/>
      </c>
      <c r="X163" s="13">
        <f>N163/Projection!$D$24</f>
        <v/>
      </c>
      <c r="Y163" s="13">
        <f>O163/Projection!$E$24</f>
        <v/>
      </c>
      <c r="Z163" s="13">
        <f>P163/Projection!$F$24</f>
        <v/>
      </c>
      <c r="AA163" s="13">
        <f>Q163/Projection!$G$24</f>
        <v/>
      </c>
      <c r="AB163" s="13">
        <f>R163/Projection!$H$24</f>
        <v/>
      </c>
      <c r="AC163" s="13">
        <f>S163/Projection!$I$24</f>
        <v/>
      </c>
      <c r="AD163" s="13">
        <f>T163/Projection!$J$24</f>
        <v/>
      </c>
      <c r="AE163" s="13">
        <f>U163/Projection!$K$24</f>
        <v/>
      </c>
      <c r="AF163" s="13">
        <f>V163/Projection!$L$24</f>
        <v/>
      </c>
      <c r="AG163" s="13">
        <f>MIN(W163:AF163)</f>
        <v/>
      </c>
    </row>
    <row r="164">
      <c r="B164" s="2" t="n">
        <v>151</v>
      </c>
      <c r="C164" s="20" t="n">
        <v>-0.256581</v>
      </c>
      <c r="D164" s="20" t="n">
        <v>0.294583</v>
      </c>
      <c r="E164" s="20" t="n">
        <v>1.07186</v>
      </c>
      <c r="F164" s="20" t="n">
        <v>1.28592</v>
      </c>
      <c r="G164" s="20" t="n">
        <v>-0.69345</v>
      </c>
      <c r="H164" s="20" t="n">
        <v>-0.79786</v>
      </c>
      <c r="I164" s="20" t="n">
        <v>1.536964</v>
      </c>
      <c r="J164" s="20" t="n">
        <v>-0.8987309999999999</v>
      </c>
      <c r="K164" s="20" t="n">
        <v>-0.6049600000000001</v>
      </c>
      <c r="L164" s="20" t="n">
        <v>-0.755633</v>
      </c>
      <c r="M164" s="17">
        <f>Projection!$C$13*EXP($C$5+SQRT($C$4)*C164)+(Projection!$C$20+MAX(0,Projection!$C$14-Projection!$C$13)/Projection!$C$4-Projection!$C$21)*EXP($C$5+SQRT($C$4)*C164)^0.5</f>
        <v/>
      </c>
      <c r="N164" s="17">
        <f>M164*EXP($C$5+SQRT($C$4)*D164)+(Projection!$D$20+MAX(0,Projection!$C$24-M164)/Projection!$C$4-Projection!$D$21)*EXP($C$5+SQRT($C$4)*D164)^0.5</f>
        <v/>
      </c>
      <c r="O164" s="17">
        <f>N164*EXP($C$5+SQRT($C$4)*E164)+(Projection!$E$20+MAX(0,Projection!$D$24-N164)/Projection!$C$4-Projection!$E$21)*EXP($C$5+SQRT($C$4)*E164)^0.5</f>
        <v/>
      </c>
      <c r="P164" s="17">
        <f>O164*EXP($C$5+SQRT($C$4)*F164)+(Projection!$F$20+MAX(0,Projection!$E$24-O164)/Projection!$C$4-Projection!$F$21)*EXP($C$5+SQRT($C$4)*F164)^0.5</f>
        <v/>
      </c>
      <c r="Q164" s="17">
        <f>P164*EXP($C$5+SQRT($C$4)*G164)+(Projection!$G$20+MAX(0,Projection!$F$24-P164)/Projection!$C$4-Projection!$G$21)*EXP($C$5+SQRT($C$4)*G164)^0.5</f>
        <v/>
      </c>
      <c r="R164" s="17">
        <f>Q164*EXP($C$5+SQRT($C$4)*H164)+(Projection!$H$20+MAX(0,Projection!$G$24-Q164)/Projection!$C$4-Projection!$H$21)*EXP($C$5+SQRT($C$4)*H164)^0.5</f>
        <v/>
      </c>
      <c r="S164" s="17">
        <f>R164*EXP($C$5+SQRT($C$4)*I164)+(Projection!$I$20+MAX(0,Projection!$H$24-R164)/Projection!$C$4-Projection!$I$21)*EXP($C$5+SQRT($C$4)*I164)^0.5</f>
        <v/>
      </c>
      <c r="T164" s="17">
        <f>S164*EXP($C$5+SQRT($C$4)*J164)+(Projection!$J$20+MAX(0,Projection!$I$24-S164)/Projection!$C$4-Projection!$J$21)*EXP($C$5+SQRT($C$4)*J164)^0.5</f>
        <v/>
      </c>
      <c r="U164" s="17">
        <f>T164*EXP($C$5+SQRT($C$4)*K164)+(Projection!$K$20+MAX(0,Projection!$J$24-T164)/Projection!$C$4-Projection!$K$21)*EXP($C$5+SQRT($C$4)*K164)^0.5</f>
        <v/>
      </c>
      <c r="V164" s="17">
        <f>U164*EXP($C$5+SQRT($C$4)*L164)+(Projection!$L$20+MAX(0,Projection!$K$24-U164)/Projection!$C$4-Projection!$L$21)*EXP($C$5+SQRT($C$4)*L164)^0.5</f>
        <v/>
      </c>
      <c r="W164" s="13">
        <f>M164/Projection!$C$24</f>
        <v/>
      </c>
      <c r="X164" s="13">
        <f>N164/Projection!$D$24</f>
        <v/>
      </c>
      <c r="Y164" s="13">
        <f>O164/Projection!$E$24</f>
        <v/>
      </c>
      <c r="Z164" s="13">
        <f>P164/Projection!$F$24</f>
        <v/>
      </c>
      <c r="AA164" s="13">
        <f>Q164/Projection!$G$24</f>
        <v/>
      </c>
      <c r="AB164" s="13">
        <f>R164/Projection!$H$24</f>
        <v/>
      </c>
      <c r="AC164" s="13">
        <f>S164/Projection!$I$24</f>
        <v/>
      </c>
      <c r="AD164" s="13">
        <f>T164/Projection!$J$24</f>
        <v/>
      </c>
      <c r="AE164" s="13">
        <f>U164/Projection!$K$24</f>
        <v/>
      </c>
      <c r="AF164" s="13">
        <f>V164/Projection!$L$24</f>
        <v/>
      </c>
      <c r="AG164" s="13">
        <f>MIN(W164:AF164)</f>
        <v/>
      </c>
    </row>
    <row r="165">
      <c r="B165" s="2" t="n">
        <v>152</v>
      </c>
      <c r="C165" s="20" t="n">
        <v>-1.705951</v>
      </c>
      <c r="D165" s="20" t="n">
        <v>-1.073251</v>
      </c>
      <c r="E165" s="20" t="n">
        <v>0.723255</v>
      </c>
      <c r="F165" s="20" t="n">
        <v>-0.128846</v>
      </c>
      <c r="G165" s="20" t="n">
        <v>0.32141</v>
      </c>
      <c r="H165" s="20" t="n">
        <v>-0.101319</v>
      </c>
      <c r="I165" s="20" t="n">
        <v>-0.437328</v>
      </c>
      <c r="J165" s="20" t="n">
        <v>-1.93098</v>
      </c>
      <c r="K165" s="20" t="n">
        <v>2.220291</v>
      </c>
      <c r="L165" s="20" t="n">
        <v>-0.866768</v>
      </c>
      <c r="M165" s="17">
        <f>Projection!$C$13*EXP($C$5+SQRT($C$4)*C165)+(Projection!$C$20+MAX(0,Projection!$C$14-Projection!$C$13)/Projection!$C$4-Projection!$C$21)*EXP($C$5+SQRT($C$4)*C165)^0.5</f>
        <v/>
      </c>
      <c r="N165" s="17">
        <f>M165*EXP($C$5+SQRT($C$4)*D165)+(Projection!$D$20+MAX(0,Projection!$C$24-M165)/Projection!$C$4-Projection!$D$21)*EXP($C$5+SQRT($C$4)*D165)^0.5</f>
        <v/>
      </c>
      <c r="O165" s="17">
        <f>N165*EXP($C$5+SQRT($C$4)*E165)+(Projection!$E$20+MAX(0,Projection!$D$24-N165)/Projection!$C$4-Projection!$E$21)*EXP($C$5+SQRT($C$4)*E165)^0.5</f>
        <v/>
      </c>
      <c r="P165" s="17">
        <f>O165*EXP($C$5+SQRT($C$4)*F165)+(Projection!$F$20+MAX(0,Projection!$E$24-O165)/Projection!$C$4-Projection!$F$21)*EXP($C$5+SQRT($C$4)*F165)^0.5</f>
        <v/>
      </c>
      <c r="Q165" s="17">
        <f>P165*EXP($C$5+SQRT($C$4)*G165)+(Projection!$G$20+MAX(0,Projection!$F$24-P165)/Projection!$C$4-Projection!$G$21)*EXP($C$5+SQRT($C$4)*G165)^0.5</f>
        <v/>
      </c>
      <c r="R165" s="17">
        <f>Q165*EXP($C$5+SQRT($C$4)*H165)+(Projection!$H$20+MAX(0,Projection!$G$24-Q165)/Projection!$C$4-Projection!$H$21)*EXP($C$5+SQRT($C$4)*H165)^0.5</f>
        <v/>
      </c>
      <c r="S165" s="17">
        <f>R165*EXP($C$5+SQRT($C$4)*I165)+(Projection!$I$20+MAX(0,Projection!$H$24-R165)/Projection!$C$4-Projection!$I$21)*EXP($C$5+SQRT($C$4)*I165)^0.5</f>
        <v/>
      </c>
      <c r="T165" s="17">
        <f>S165*EXP($C$5+SQRT($C$4)*J165)+(Projection!$J$20+MAX(0,Projection!$I$24-S165)/Projection!$C$4-Projection!$J$21)*EXP($C$5+SQRT($C$4)*J165)^0.5</f>
        <v/>
      </c>
      <c r="U165" s="17">
        <f>T165*EXP($C$5+SQRT($C$4)*K165)+(Projection!$K$20+MAX(0,Projection!$J$24-T165)/Projection!$C$4-Projection!$K$21)*EXP($C$5+SQRT($C$4)*K165)^0.5</f>
        <v/>
      </c>
      <c r="V165" s="17">
        <f>U165*EXP($C$5+SQRT($C$4)*L165)+(Projection!$L$20+MAX(0,Projection!$K$24-U165)/Projection!$C$4-Projection!$L$21)*EXP($C$5+SQRT($C$4)*L165)^0.5</f>
        <v/>
      </c>
      <c r="W165" s="13">
        <f>M165/Projection!$C$24</f>
        <v/>
      </c>
      <c r="X165" s="13">
        <f>N165/Projection!$D$24</f>
        <v/>
      </c>
      <c r="Y165" s="13">
        <f>O165/Projection!$E$24</f>
        <v/>
      </c>
      <c r="Z165" s="13">
        <f>P165/Projection!$F$24</f>
        <v/>
      </c>
      <c r="AA165" s="13">
        <f>Q165/Projection!$G$24</f>
        <v/>
      </c>
      <c r="AB165" s="13">
        <f>R165/Projection!$H$24</f>
        <v/>
      </c>
      <c r="AC165" s="13">
        <f>S165/Projection!$I$24</f>
        <v/>
      </c>
      <c r="AD165" s="13">
        <f>T165/Projection!$J$24</f>
        <v/>
      </c>
      <c r="AE165" s="13">
        <f>U165/Projection!$K$24</f>
        <v/>
      </c>
      <c r="AF165" s="13">
        <f>V165/Projection!$L$24</f>
        <v/>
      </c>
      <c r="AG165" s="13">
        <f>MIN(W165:AF165)</f>
        <v/>
      </c>
    </row>
    <row r="166">
      <c r="B166" s="2" t="n">
        <v>153</v>
      </c>
      <c r="C166" s="20" t="n">
        <v>-0.668</v>
      </c>
      <c r="D166" s="20" t="n">
        <v>0.490988</v>
      </c>
      <c r="E166" s="20" t="n">
        <v>-0.955022</v>
      </c>
      <c r="F166" s="20" t="n">
        <v>-0.235881</v>
      </c>
      <c r="G166" s="20" t="n">
        <v>-0.431368</v>
      </c>
      <c r="H166" s="20" t="n">
        <v>0.57724</v>
      </c>
      <c r="I166" s="20" t="n">
        <v>-0.165302</v>
      </c>
      <c r="J166" s="20" t="n">
        <v>-0.604305</v>
      </c>
      <c r="K166" s="20" t="n">
        <v>1.309226</v>
      </c>
      <c r="L166" s="20" t="n">
        <v>1.937538</v>
      </c>
      <c r="M166" s="17">
        <f>Projection!$C$13*EXP($C$5+SQRT($C$4)*C166)+(Projection!$C$20+MAX(0,Projection!$C$14-Projection!$C$13)/Projection!$C$4-Projection!$C$21)*EXP($C$5+SQRT($C$4)*C166)^0.5</f>
        <v/>
      </c>
      <c r="N166" s="17">
        <f>M166*EXP($C$5+SQRT($C$4)*D166)+(Projection!$D$20+MAX(0,Projection!$C$24-M166)/Projection!$C$4-Projection!$D$21)*EXP($C$5+SQRT($C$4)*D166)^0.5</f>
        <v/>
      </c>
      <c r="O166" s="17">
        <f>N166*EXP($C$5+SQRT($C$4)*E166)+(Projection!$E$20+MAX(0,Projection!$D$24-N166)/Projection!$C$4-Projection!$E$21)*EXP($C$5+SQRT($C$4)*E166)^0.5</f>
        <v/>
      </c>
      <c r="P166" s="17">
        <f>O166*EXP($C$5+SQRT($C$4)*F166)+(Projection!$F$20+MAX(0,Projection!$E$24-O166)/Projection!$C$4-Projection!$F$21)*EXP($C$5+SQRT($C$4)*F166)^0.5</f>
        <v/>
      </c>
      <c r="Q166" s="17">
        <f>P166*EXP($C$5+SQRT($C$4)*G166)+(Projection!$G$20+MAX(0,Projection!$F$24-P166)/Projection!$C$4-Projection!$G$21)*EXP($C$5+SQRT($C$4)*G166)^0.5</f>
        <v/>
      </c>
      <c r="R166" s="17">
        <f>Q166*EXP($C$5+SQRT($C$4)*H166)+(Projection!$H$20+MAX(0,Projection!$G$24-Q166)/Projection!$C$4-Projection!$H$21)*EXP($C$5+SQRT($C$4)*H166)^0.5</f>
        <v/>
      </c>
      <c r="S166" s="17">
        <f>R166*EXP($C$5+SQRT($C$4)*I166)+(Projection!$I$20+MAX(0,Projection!$H$24-R166)/Projection!$C$4-Projection!$I$21)*EXP($C$5+SQRT($C$4)*I166)^0.5</f>
        <v/>
      </c>
      <c r="T166" s="17">
        <f>S166*EXP($C$5+SQRT($C$4)*J166)+(Projection!$J$20+MAX(0,Projection!$I$24-S166)/Projection!$C$4-Projection!$J$21)*EXP($C$5+SQRT($C$4)*J166)^0.5</f>
        <v/>
      </c>
      <c r="U166" s="17">
        <f>T166*EXP($C$5+SQRT($C$4)*K166)+(Projection!$K$20+MAX(0,Projection!$J$24-T166)/Projection!$C$4-Projection!$K$21)*EXP($C$5+SQRT($C$4)*K166)^0.5</f>
        <v/>
      </c>
      <c r="V166" s="17">
        <f>U166*EXP($C$5+SQRT($C$4)*L166)+(Projection!$L$20+MAX(0,Projection!$K$24-U166)/Projection!$C$4-Projection!$L$21)*EXP($C$5+SQRT($C$4)*L166)^0.5</f>
        <v/>
      </c>
      <c r="W166" s="13">
        <f>M166/Projection!$C$24</f>
        <v/>
      </c>
      <c r="X166" s="13">
        <f>N166/Projection!$D$24</f>
        <v/>
      </c>
      <c r="Y166" s="13">
        <f>O166/Projection!$E$24</f>
        <v/>
      </c>
      <c r="Z166" s="13">
        <f>P166/Projection!$F$24</f>
        <v/>
      </c>
      <c r="AA166" s="13">
        <f>Q166/Projection!$G$24</f>
        <v/>
      </c>
      <c r="AB166" s="13">
        <f>R166/Projection!$H$24</f>
        <v/>
      </c>
      <c r="AC166" s="13">
        <f>S166/Projection!$I$24</f>
        <v/>
      </c>
      <c r="AD166" s="13">
        <f>T166/Projection!$J$24</f>
        <v/>
      </c>
      <c r="AE166" s="13">
        <f>U166/Projection!$K$24</f>
        <v/>
      </c>
      <c r="AF166" s="13">
        <f>V166/Projection!$L$24</f>
        <v/>
      </c>
      <c r="AG166" s="13">
        <f>MIN(W166:AF166)</f>
        <v/>
      </c>
    </row>
    <row r="167">
      <c r="B167" s="2" t="n">
        <v>154</v>
      </c>
      <c r="C167" s="20" t="n">
        <v>-0.151087</v>
      </c>
      <c r="D167" s="20" t="n">
        <v>-0.134805</v>
      </c>
      <c r="E167" s="20" t="n">
        <v>-1.700438</v>
      </c>
      <c r="F167" s="20" t="n">
        <v>-0.561501</v>
      </c>
      <c r="G167" s="20" t="n">
        <v>2.224298</v>
      </c>
      <c r="H167" s="20" t="n">
        <v>-0.350711</v>
      </c>
      <c r="I167" s="20" t="n">
        <v>0.425875</v>
      </c>
      <c r="J167" s="20" t="n">
        <v>1.219418</v>
      </c>
      <c r="K167" s="20" t="n">
        <v>1.487414</v>
      </c>
      <c r="L167" s="20" t="n">
        <v>0.791338</v>
      </c>
      <c r="M167" s="17">
        <f>Projection!$C$13*EXP($C$5+SQRT($C$4)*C167)+(Projection!$C$20+MAX(0,Projection!$C$14-Projection!$C$13)/Projection!$C$4-Projection!$C$21)*EXP($C$5+SQRT($C$4)*C167)^0.5</f>
        <v/>
      </c>
      <c r="N167" s="17">
        <f>M167*EXP($C$5+SQRT($C$4)*D167)+(Projection!$D$20+MAX(0,Projection!$C$24-M167)/Projection!$C$4-Projection!$D$21)*EXP($C$5+SQRT($C$4)*D167)^0.5</f>
        <v/>
      </c>
      <c r="O167" s="17">
        <f>N167*EXP($C$5+SQRT($C$4)*E167)+(Projection!$E$20+MAX(0,Projection!$D$24-N167)/Projection!$C$4-Projection!$E$21)*EXP($C$5+SQRT($C$4)*E167)^0.5</f>
        <v/>
      </c>
      <c r="P167" s="17">
        <f>O167*EXP($C$5+SQRT($C$4)*F167)+(Projection!$F$20+MAX(0,Projection!$E$24-O167)/Projection!$C$4-Projection!$F$21)*EXP($C$5+SQRT($C$4)*F167)^0.5</f>
        <v/>
      </c>
      <c r="Q167" s="17">
        <f>P167*EXP($C$5+SQRT($C$4)*G167)+(Projection!$G$20+MAX(0,Projection!$F$24-P167)/Projection!$C$4-Projection!$G$21)*EXP($C$5+SQRT($C$4)*G167)^0.5</f>
        <v/>
      </c>
      <c r="R167" s="17">
        <f>Q167*EXP($C$5+SQRT($C$4)*H167)+(Projection!$H$20+MAX(0,Projection!$G$24-Q167)/Projection!$C$4-Projection!$H$21)*EXP($C$5+SQRT($C$4)*H167)^0.5</f>
        <v/>
      </c>
      <c r="S167" s="17">
        <f>R167*EXP($C$5+SQRT($C$4)*I167)+(Projection!$I$20+MAX(0,Projection!$H$24-R167)/Projection!$C$4-Projection!$I$21)*EXP($C$5+SQRT($C$4)*I167)^0.5</f>
        <v/>
      </c>
      <c r="T167" s="17">
        <f>S167*EXP($C$5+SQRT($C$4)*J167)+(Projection!$J$20+MAX(0,Projection!$I$24-S167)/Projection!$C$4-Projection!$J$21)*EXP($C$5+SQRT($C$4)*J167)^0.5</f>
        <v/>
      </c>
      <c r="U167" s="17">
        <f>T167*EXP($C$5+SQRT($C$4)*K167)+(Projection!$K$20+MAX(0,Projection!$J$24-T167)/Projection!$C$4-Projection!$K$21)*EXP($C$5+SQRT($C$4)*K167)^0.5</f>
        <v/>
      </c>
      <c r="V167" s="17">
        <f>U167*EXP($C$5+SQRT($C$4)*L167)+(Projection!$L$20+MAX(0,Projection!$K$24-U167)/Projection!$C$4-Projection!$L$21)*EXP($C$5+SQRT($C$4)*L167)^0.5</f>
        <v/>
      </c>
      <c r="W167" s="13">
        <f>M167/Projection!$C$24</f>
        <v/>
      </c>
      <c r="X167" s="13">
        <f>N167/Projection!$D$24</f>
        <v/>
      </c>
      <c r="Y167" s="13">
        <f>O167/Projection!$E$24</f>
        <v/>
      </c>
      <c r="Z167" s="13">
        <f>P167/Projection!$F$24</f>
        <v/>
      </c>
      <c r="AA167" s="13">
        <f>Q167/Projection!$G$24</f>
        <v/>
      </c>
      <c r="AB167" s="13">
        <f>R167/Projection!$H$24</f>
        <v/>
      </c>
      <c r="AC167" s="13">
        <f>S167/Projection!$I$24</f>
        <v/>
      </c>
      <c r="AD167" s="13">
        <f>T167/Projection!$J$24</f>
        <v/>
      </c>
      <c r="AE167" s="13">
        <f>U167/Projection!$K$24</f>
        <v/>
      </c>
      <c r="AF167" s="13">
        <f>V167/Projection!$L$24</f>
        <v/>
      </c>
      <c r="AG167" s="13">
        <f>MIN(W167:AF167)</f>
        <v/>
      </c>
    </row>
    <row r="168">
      <c r="B168" s="2" t="n">
        <v>155</v>
      </c>
      <c r="C168" s="20" t="n">
        <v>-1.564629</v>
      </c>
      <c r="D168" s="20" t="n">
        <v>-0.067528</v>
      </c>
      <c r="E168" s="20" t="n">
        <v>0.07899100000000001</v>
      </c>
      <c r="F168" s="20" t="n">
        <v>1.977115</v>
      </c>
      <c r="G168" s="20" t="n">
        <v>-0.693466</v>
      </c>
      <c r="H168" s="20" t="n">
        <v>-1.987539</v>
      </c>
      <c r="I168" s="20" t="n">
        <v>0.05694</v>
      </c>
      <c r="J168" s="20" t="n">
        <v>-2.032105</v>
      </c>
      <c r="K168" s="20" t="n">
        <v>-0.769908</v>
      </c>
      <c r="L168" s="20" t="n">
        <v>0.989389</v>
      </c>
      <c r="M168" s="17">
        <f>Projection!$C$13*EXP($C$5+SQRT($C$4)*C168)+(Projection!$C$20+MAX(0,Projection!$C$14-Projection!$C$13)/Projection!$C$4-Projection!$C$21)*EXP($C$5+SQRT($C$4)*C168)^0.5</f>
        <v/>
      </c>
      <c r="N168" s="17">
        <f>M168*EXP($C$5+SQRT($C$4)*D168)+(Projection!$D$20+MAX(0,Projection!$C$24-M168)/Projection!$C$4-Projection!$D$21)*EXP($C$5+SQRT($C$4)*D168)^0.5</f>
        <v/>
      </c>
      <c r="O168" s="17">
        <f>N168*EXP($C$5+SQRT($C$4)*E168)+(Projection!$E$20+MAX(0,Projection!$D$24-N168)/Projection!$C$4-Projection!$E$21)*EXP($C$5+SQRT($C$4)*E168)^0.5</f>
        <v/>
      </c>
      <c r="P168" s="17">
        <f>O168*EXP($C$5+SQRT($C$4)*F168)+(Projection!$F$20+MAX(0,Projection!$E$24-O168)/Projection!$C$4-Projection!$F$21)*EXP($C$5+SQRT($C$4)*F168)^0.5</f>
        <v/>
      </c>
      <c r="Q168" s="17">
        <f>P168*EXP($C$5+SQRT($C$4)*G168)+(Projection!$G$20+MAX(0,Projection!$F$24-P168)/Projection!$C$4-Projection!$G$21)*EXP($C$5+SQRT($C$4)*G168)^0.5</f>
        <v/>
      </c>
      <c r="R168" s="17">
        <f>Q168*EXP($C$5+SQRT($C$4)*H168)+(Projection!$H$20+MAX(0,Projection!$G$24-Q168)/Projection!$C$4-Projection!$H$21)*EXP($C$5+SQRT($C$4)*H168)^0.5</f>
        <v/>
      </c>
      <c r="S168" s="17">
        <f>R168*EXP($C$5+SQRT($C$4)*I168)+(Projection!$I$20+MAX(0,Projection!$H$24-R168)/Projection!$C$4-Projection!$I$21)*EXP($C$5+SQRT($C$4)*I168)^0.5</f>
        <v/>
      </c>
      <c r="T168" s="17">
        <f>S168*EXP($C$5+SQRT($C$4)*J168)+(Projection!$J$20+MAX(0,Projection!$I$24-S168)/Projection!$C$4-Projection!$J$21)*EXP($C$5+SQRT($C$4)*J168)^0.5</f>
        <v/>
      </c>
      <c r="U168" s="17">
        <f>T168*EXP($C$5+SQRT($C$4)*K168)+(Projection!$K$20+MAX(0,Projection!$J$24-T168)/Projection!$C$4-Projection!$K$21)*EXP($C$5+SQRT($C$4)*K168)^0.5</f>
        <v/>
      </c>
      <c r="V168" s="17">
        <f>U168*EXP($C$5+SQRT($C$4)*L168)+(Projection!$L$20+MAX(0,Projection!$K$24-U168)/Projection!$C$4-Projection!$L$21)*EXP($C$5+SQRT($C$4)*L168)^0.5</f>
        <v/>
      </c>
      <c r="W168" s="13">
        <f>M168/Projection!$C$24</f>
        <v/>
      </c>
      <c r="X168" s="13">
        <f>N168/Projection!$D$24</f>
        <v/>
      </c>
      <c r="Y168" s="13">
        <f>O168/Projection!$E$24</f>
        <v/>
      </c>
      <c r="Z168" s="13">
        <f>P168/Projection!$F$24</f>
        <v/>
      </c>
      <c r="AA168" s="13">
        <f>Q168/Projection!$G$24</f>
        <v/>
      </c>
      <c r="AB168" s="13">
        <f>R168/Projection!$H$24</f>
        <v/>
      </c>
      <c r="AC168" s="13">
        <f>S168/Projection!$I$24</f>
        <v/>
      </c>
      <c r="AD168" s="13">
        <f>T168/Projection!$J$24</f>
        <v/>
      </c>
      <c r="AE168" s="13">
        <f>U168/Projection!$K$24</f>
        <v/>
      </c>
      <c r="AF168" s="13">
        <f>V168/Projection!$L$24</f>
        <v/>
      </c>
      <c r="AG168" s="13">
        <f>MIN(W168:AF168)</f>
        <v/>
      </c>
    </row>
    <row r="169">
      <c r="B169" s="2" t="n">
        <v>156</v>
      </c>
      <c r="C169" s="20" t="n">
        <v>1.159351</v>
      </c>
      <c r="D169" s="20" t="n">
        <v>-0.855614</v>
      </c>
      <c r="E169" s="20" t="n">
        <v>-0.608694</v>
      </c>
      <c r="F169" s="20" t="n">
        <v>0.238215</v>
      </c>
      <c r="G169" s="20" t="n">
        <v>0.806599</v>
      </c>
      <c r="H169" s="20" t="n">
        <v>0.755466</v>
      </c>
      <c r="I169" s="20" t="n">
        <v>1.584866</v>
      </c>
      <c r="J169" s="20" t="n">
        <v>0.7150919999999999</v>
      </c>
      <c r="K169" s="20" t="n">
        <v>-0.952214</v>
      </c>
      <c r="L169" s="20" t="n">
        <v>0.00063</v>
      </c>
      <c r="M169" s="17">
        <f>Projection!$C$13*EXP($C$5+SQRT($C$4)*C169)+(Projection!$C$20+MAX(0,Projection!$C$14-Projection!$C$13)/Projection!$C$4-Projection!$C$21)*EXP($C$5+SQRT($C$4)*C169)^0.5</f>
        <v/>
      </c>
      <c r="N169" s="17">
        <f>M169*EXP($C$5+SQRT($C$4)*D169)+(Projection!$D$20+MAX(0,Projection!$C$24-M169)/Projection!$C$4-Projection!$D$21)*EXP($C$5+SQRT($C$4)*D169)^0.5</f>
        <v/>
      </c>
      <c r="O169" s="17">
        <f>N169*EXP($C$5+SQRT($C$4)*E169)+(Projection!$E$20+MAX(0,Projection!$D$24-N169)/Projection!$C$4-Projection!$E$21)*EXP($C$5+SQRT($C$4)*E169)^0.5</f>
        <v/>
      </c>
      <c r="P169" s="17">
        <f>O169*EXP($C$5+SQRT($C$4)*F169)+(Projection!$F$20+MAX(0,Projection!$E$24-O169)/Projection!$C$4-Projection!$F$21)*EXP($C$5+SQRT($C$4)*F169)^0.5</f>
        <v/>
      </c>
      <c r="Q169" s="17">
        <f>P169*EXP($C$5+SQRT($C$4)*G169)+(Projection!$G$20+MAX(0,Projection!$F$24-P169)/Projection!$C$4-Projection!$G$21)*EXP($C$5+SQRT($C$4)*G169)^0.5</f>
        <v/>
      </c>
      <c r="R169" s="17">
        <f>Q169*EXP($C$5+SQRT($C$4)*H169)+(Projection!$H$20+MAX(0,Projection!$G$24-Q169)/Projection!$C$4-Projection!$H$21)*EXP($C$5+SQRT($C$4)*H169)^0.5</f>
        <v/>
      </c>
      <c r="S169" s="17">
        <f>R169*EXP($C$5+SQRT($C$4)*I169)+(Projection!$I$20+MAX(0,Projection!$H$24-R169)/Projection!$C$4-Projection!$I$21)*EXP($C$5+SQRT($C$4)*I169)^0.5</f>
        <v/>
      </c>
      <c r="T169" s="17">
        <f>S169*EXP($C$5+SQRT($C$4)*J169)+(Projection!$J$20+MAX(0,Projection!$I$24-S169)/Projection!$C$4-Projection!$J$21)*EXP($C$5+SQRT($C$4)*J169)^0.5</f>
        <v/>
      </c>
      <c r="U169" s="17">
        <f>T169*EXP($C$5+SQRT($C$4)*K169)+(Projection!$K$20+MAX(0,Projection!$J$24-T169)/Projection!$C$4-Projection!$K$21)*EXP($C$5+SQRT($C$4)*K169)^0.5</f>
        <v/>
      </c>
      <c r="V169" s="17">
        <f>U169*EXP($C$5+SQRT($C$4)*L169)+(Projection!$L$20+MAX(0,Projection!$K$24-U169)/Projection!$C$4-Projection!$L$21)*EXP($C$5+SQRT($C$4)*L169)^0.5</f>
        <v/>
      </c>
      <c r="W169" s="13">
        <f>M169/Projection!$C$24</f>
        <v/>
      </c>
      <c r="X169" s="13">
        <f>N169/Projection!$D$24</f>
        <v/>
      </c>
      <c r="Y169" s="13">
        <f>O169/Projection!$E$24</f>
        <v/>
      </c>
      <c r="Z169" s="13">
        <f>P169/Projection!$F$24</f>
        <v/>
      </c>
      <c r="AA169" s="13">
        <f>Q169/Projection!$G$24</f>
        <v/>
      </c>
      <c r="AB169" s="13">
        <f>R169/Projection!$H$24</f>
        <v/>
      </c>
      <c r="AC169" s="13">
        <f>S169/Projection!$I$24</f>
        <v/>
      </c>
      <c r="AD169" s="13">
        <f>T169/Projection!$J$24</f>
        <v/>
      </c>
      <c r="AE169" s="13">
        <f>U169/Projection!$K$24</f>
        <v/>
      </c>
      <c r="AF169" s="13">
        <f>V169/Projection!$L$24</f>
        <v/>
      </c>
      <c r="AG169" s="13">
        <f>MIN(W169:AF169)</f>
        <v/>
      </c>
    </row>
    <row r="170">
      <c r="B170" s="2" t="n">
        <v>157</v>
      </c>
      <c r="C170" s="20" t="n">
        <v>0.5314</v>
      </c>
      <c r="D170" s="20" t="n">
        <v>1.202259</v>
      </c>
      <c r="E170" s="20" t="n">
        <v>1.085882</v>
      </c>
      <c r="F170" s="20" t="n">
        <v>-0.566732</v>
      </c>
      <c r="G170" s="20" t="n">
        <v>0.15654</v>
      </c>
      <c r="H170" s="20" t="n">
        <v>-2.015345</v>
      </c>
      <c r="I170" s="20" t="n">
        <v>-0.8422190000000001</v>
      </c>
      <c r="J170" s="20" t="n">
        <v>-1.377456</v>
      </c>
      <c r="K170" s="20" t="n">
        <v>-0.549363</v>
      </c>
      <c r="L170" s="20" t="n">
        <v>-0.868683</v>
      </c>
      <c r="M170" s="17">
        <f>Projection!$C$13*EXP($C$5+SQRT($C$4)*C170)+(Projection!$C$20+MAX(0,Projection!$C$14-Projection!$C$13)/Projection!$C$4-Projection!$C$21)*EXP($C$5+SQRT($C$4)*C170)^0.5</f>
        <v/>
      </c>
      <c r="N170" s="17">
        <f>M170*EXP($C$5+SQRT($C$4)*D170)+(Projection!$D$20+MAX(0,Projection!$C$24-M170)/Projection!$C$4-Projection!$D$21)*EXP($C$5+SQRT($C$4)*D170)^0.5</f>
        <v/>
      </c>
      <c r="O170" s="17">
        <f>N170*EXP($C$5+SQRT($C$4)*E170)+(Projection!$E$20+MAX(0,Projection!$D$24-N170)/Projection!$C$4-Projection!$E$21)*EXP($C$5+SQRT($C$4)*E170)^0.5</f>
        <v/>
      </c>
      <c r="P170" s="17">
        <f>O170*EXP($C$5+SQRT($C$4)*F170)+(Projection!$F$20+MAX(0,Projection!$E$24-O170)/Projection!$C$4-Projection!$F$21)*EXP($C$5+SQRT($C$4)*F170)^0.5</f>
        <v/>
      </c>
      <c r="Q170" s="17">
        <f>P170*EXP($C$5+SQRT($C$4)*G170)+(Projection!$G$20+MAX(0,Projection!$F$24-P170)/Projection!$C$4-Projection!$G$21)*EXP($C$5+SQRT($C$4)*G170)^0.5</f>
        <v/>
      </c>
      <c r="R170" s="17">
        <f>Q170*EXP($C$5+SQRT($C$4)*H170)+(Projection!$H$20+MAX(0,Projection!$G$24-Q170)/Projection!$C$4-Projection!$H$21)*EXP($C$5+SQRT($C$4)*H170)^0.5</f>
        <v/>
      </c>
      <c r="S170" s="17">
        <f>R170*EXP($C$5+SQRT($C$4)*I170)+(Projection!$I$20+MAX(0,Projection!$H$24-R170)/Projection!$C$4-Projection!$I$21)*EXP($C$5+SQRT($C$4)*I170)^0.5</f>
        <v/>
      </c>
      <c r="T170" s="17">
        <f>S170*EXP($C$5+SQRT($C$4)*J170)+(Projection!$J$20+MAX(0,Projection!$I$24-S170)/Projection!$C$4-Projection!$J$21)*EXP($C$5+SQRT($C$4)*J170)^0.5</f>
        <v/>
      </c>
      <c r="U170" s="17">
        <f>T170*EXP($C$5+SQRT($C$4)*K170)+(Projection!$K$20+MAX(0,Projection!$J$24-T170)/Projection!$C$4-Projection!$K$21)*EXP($C$5+SQRT($C$4)*K170)^0.5</f>
        <v/>
      </c>
      <c r="V170" s="17">
        <f>U170*EXP($C$5+SQRT($C$4)*L170)+(Projection!$L$20+MAX(0,Projection!$K$24-U170)/Projection!$C$4-Projection!$L$21)*EXP($C$5+SQRT($C$4)*L170)^0.5</f>
        <v/>
      </c>
      <c r="W170" s="13">
        <f>M170/Projection!$C$24</f>
        <v/>
      </c>
      <c r="X170" s="13">
        <f>N170/Projection!$D$24</f>
        <v/>
      </c>
      <c r="Y170" s="13">
        <f>O170/Projection!$E$24</f>
        <v/>
      </c>
      <c r="Z170" s="13">
        <f>P170/Projection!$F$24</f>
        <v/>
      </c>
      <c r="AA170" s="13">
        <f>Q170/Projection!$G$24</f>
        <v/>
      </c>
      <c r="AB170" s="13">
        <f>R170/Projection!$H$24</f>
        <v/>
      </c>
      <c r="AC170" s="13">
        <f>S170/Projection!$I$24</f>
        <v/>
      </c>
      <c r="AD170" s="13">
        <f>T170/Projection!$J$24</f>
        <v/>
      </c>
      <c r="AE170" s="13">
        <f>U170/Projection!$K$24</f>
        <v/>
      </c>
      <c r="AF170" s="13">
        <f>V170/Projection!$L$24</f>
        <v/>
      </c>
      <c r="AG170" s="13">
        <f>MIN(W170:AF170)</f>
        <v/>
      </c>
    </row>
    <row r="171">
      <c r="B171" s="2" t="n">
        <v>158</v>
      </c>
      <c r="C171" s="20" t="n">
        <v>1.146416</v>
      </c>
      <c r="D171" s="20" t="n">
        <v>1.107929</v>
      </c>
      <c r="E171" s="20" t="n">
        <v>1.82254</v>
      </c>
      <c r="F171" s="20" t="n">
        <v>-0.781957</v>
      </c>
      <c r="G171" s="20" t="n">
        <v>-0.370013</v>
      </c>
      <c r="H171" s="20" t="n">
        <v>0.384659</v>
      </c>
      <c r="I171" s="20" t="n">
        <v>-0.220659</v>
      </c>
      <c r="J171" s="20" t="n">
        <v>-0.238512</v>
      </c>
      <c r="K171" s="20" t="n">
        <v>1.578918</v>
      </c>
      <c r="L171" s="20" t="n">
        <v>1.222621</v>
      </c>
      <c r="M171" s="17">
        <f>Projection!$C$13*EXP($C$5+SQRT($C$4)*C171)+(Projection!$C$20+MAX(0,Projection!$C$14-Projection!$C$13)/Projection!$C$4-Projection!$C$21)*EXP($C$5+SQRT($C$4)*C171)^0.5</f>
        <v/>
      </c>
      <c r="N171" s="17">
        <f>M171*EXP($C$5+SQRT($C$4)*D171)+(Projection!$D$20+MAX(0,Projection!$C$24-M171)/Projection!$C$4-Projection!$D$21)*EXP($C$5+SQRT($C$4)*D171)^0.5</f>
        <v/>
      </c>
      <c r="O171" s="17">
        <f>N171*EXP($C$5+SQRT($C$4)*E171)+(Projection!$E$20+MAX(0,Projection!$D$24-N171)/Projection!$C$4-Projection!$E$21)*EXP($C$5+SQRT($C$4)*E171)^0.5</f>
        <v/>
      </c>
      <c r="P171" s="17">
        <f>O171*EXP($C$5+SQRT($C$4)*F171)+(Projection!$F$20+MAX(0,Projection!$E$24-O171)/Projection!$C$4-Projection!$F$21)*EXP($C$5+SQRT($C$4)*F171)^0.5</f>
        <v/>
      </c>
      <c r="Q171" s="17">
        <f>P171*EXP($C$5+SQRT($C$4)*G171)+(Projection!$G$20+MAX(0,Projection!$F$24-P171)/Projection!$C$4-Projection!$G$21)*EXP($C$5+SQRT($C$4)*G171)^0.5</f>
        <v/>
      </c>
      <c r="R171" s="17">
        <f>Q171*EXP($C$5+SQRT($C$4)*H171)+(Projection!$H$20+MAX(0,Projection!$G$24-Q171)/Projection!$C$4-Projection!$H$21)*EXP($C$5+SQRT($C$4)*H171)^0.5</f>
        <v/>
      </c>
      <c r="S171" s="17">
        <f>R171*EXP($C$5+SQRT($C$4)*I171)+(Projection!$I$20+MAX(0,Projection!$H$24-R171)/Projection!$C$4-Projection!$I$21)*EXP($C$5+SQRT($C$4)*I171)^0.5</f>
        <v/>
      </c>
      <c r="T171" s="17">
        <f>S171*EXP($C$5+SQRT($C$4)*J171)+(Projection!$J$20+MAX(0,Projection!$I$24-S171)/Projection!$C$4-Projection!$J$21)*EXP($C$5+SQRT($C$4)*J171)^0.5</f>
        <v/>
      </c>
      <c r="U171" s="17">
        <f>T171*EXP($C$5+SQRT($C$4)*K171)+(Projection!$K$20+MAX(0,Projection!$J$24-T171)/Projection!$C$4-Projection!$K$21)*EXP($C$5+SQRT($C$4)*K171)^0.5</f>
        <v/>
      </c>
      <c r="V171" s="17">
        <f>U171*EXP($C$5+SQRT($C$4)*L171)+(Projection!$L$20+MAX(0,Projection!$K$24-U171)/Projection!$C$4-Projection!$L$21)*EXP($C$5+SQRT($C$4)*L171)^0.5</f>
        <v/>
      </c>
      <c r="W171" s="13">
        <f>M171/Projection!$C$24</f>
        <v/>
      </c>
      <c r="X171" s="13">
        <f>N171/Projection!$D$24</f>
        <v/>
      </c>
      <c r="Y171" s="13">
        <f>O171/Projection!$E$24</f>
        <v/>
      </c>
      <c r="Z171" s="13">
        <f>P171/Projection!$F$24</f>
        <v/>
      </c>
      <c r="AA171" s="13">
        <f>Q171/Projection!$G$24</f>
        <v/>
      </c>
      <c r="AB171" s="13">
        <f>R171/Projection!$H$24</f>
        <v/>
      </c>
      <c r="AC171" s="13">
        <f>S171/Projection!$I$24</f>
        <v/>
      </c>
      <c r="AD171" s="13">
        <f>T171/Projection!$J$24</f>
        <v/>
      </c>
      <c r="AE171" s="13">
        <f>U171/Projection!$K$24</f>
        <v/>
      </c>
      <c r="AF171" s="13">
        <f>V171/Projection!$L$24</f>
        <v/>
      </c>
      <c r="AG171" s="13">
        <f>MIN(W171:AF171)</f>
        <v/>
      </c>
    </row>
    <row r="172">
      <c r="B172" s="2" t="n">
        <v>159</v>
      </c>
      <c r="C172" s="20" t="n">
        <v>-0.697883</v>
      </c>
      <c r="D172" s="20" t="n">
        <v>0.172239</v>
      </c>
      <c r="E172" s="20" t="n">
        <v>1.461197</v>
      </c>
      <c r="F172" s="20" t="n">
        <v>-0.277502</v>
      </c>
      <c r="G172" s="20" t="n">
        <v>-0.226361</v>
      </c>
      <c r="H172" s="20" t="n">
        <v>-0.393895</v>
      </c>
      <c r="I172" s="20" t="n">
        <v>1.818942</v>
      </c>
      <c r="J172" s="20" t="n">
        <v>0.673685</v>
      </c>
      <c r="K172" s="20" t="n">
        <v>-0.320687</v>
      </c>
      <c r="L172" s="20" t="n">
        <v>-0.51308</v>
      </c>
      <c r="M172" s="17">
        <f>Projection!$C$13*EXP($C$5+SQRT($C$4)*C172)+(Projection!$C$20+MAX(0,Projection!$C$14-Projection!$C$13)/Projection!$C$4-Projection!$C$21)*EXP($C$5+SQRT($C$4)*C172)^0.5</f>
        <v/>
      </c>
      <c r="N172" s="17">
        <f>M172*EXP($C$5+SQRT($C$4)*D172)+(Projection!$D$20+MAX(0,Projection!$C$24-M172)/Projection!$C$4-Projection!$D$21)*EXP($C$5+SQRT($C$4)*D172)^0.5</f>
        <v/>
      </c>
      <c r="O172" s="17">
        <f>N172*EXP($C$5+SQRT($C$4)*E172)+(Projection!$E$20+MAX(0,Projection!$D$24-N172)/Projection!$C$4-Projection!$E$21)*EXP($C$5+SQRT($C$4)*E172)^0.5</f>
        <v/>
      </c>
      <c r="P172" s="17">
        <f>O172*EXP($C$5+SQRT($C$4)*F172)+(Projection!$F$20+MAX(0,Projection!$E$24-O172)/Projection!$C$4-Projection!$F$21)*EXP($C$5+SQRT($C$4)*F172)^0.5</f>
        <v/>
      </c>
      <c r="Q172" s="17">
        <f>P172*EXP($C$5+SQRT($C$4)*G172)+(Projection!$G$20+MAX(0,Projection!$F$24-P172)/Projection!$C$4-Projection!$G$21)*EXP($C$5+SQRT($C$4)*G172)^0.5</f>
        <v/>
      </c>
      <c r="R172" s="17">
        <f>Q172*EXP($C$5+SQRT($C$4)*H172)+(Projection!$H$20+MAX(0,Projection!$G$24-Q172)/Projection!$C$4-Projection!$H$21)*EXP($C$5+SQRT($C$4)*H172)^0.5</f>
        <v/>
      </c>
      <c r="S172" s="17">
        <f>R172*EXP($C$5+SQRT($C$4)*I172)+(Projection!$I$20+MAX(0,Projection!$H$24-R172)/Projection!$C$4-Projection!$I$21)*EXP($C$5+SQRT($C$4)*I172)^0.5</f>
        <v/>
      </c>
      <c r="T172" s="17">
        <f>S172*EXP($C$5+SQRT($C$4)*J172)+(Projection!$J$20+MAX(0,Projection!$I$24-S172)/Projection!$C$4-Projection!$J$21)*EXP($C$5+SQRT($C$4)*J172)^0.5</f>
        <v/>
      </c>
      <c r="U172" s="17">
        <f>T172*EXP($C$5+SQRT($C$4)*K172)+(Projection!$K$20+MAX(0,Projection!$J$24-T172)/Projection!$C$4-Projection!$K$21)*EXP($C$5+SQRT($C$4)*K172)^0.5</f>
        <v/>
      </c>
      <c r="V172" s="17">
        <f>U172*EXP($C$5+SQRT($C$4)*L172)+(Projection!$L$20+MAX(0,Projection!$K$24-U172)/Projection!$C$4-Projection!$L$21)*EXP($C$5+SQRT($C$4)*L172)^0.5</f>
        <v/>
      </c>
      <c r="W172" s="13">
        <f>M172/Projection!$C$24</f>
        <v/>
      </c>
      <c r="X172" s="13">
        <f>N172/Projection!$D$24</f>
        <v/>
      </c>
      <c r="Y172" s="13">
        <f>O172/Projection!$E$24</f>
        <v/>
      </c>
      <c r="Z172" s="13">
        <f>P172/Projection!$F$24</f>
        <v/>
      </c>
      <c r="AA172" s="13">
        <f>Q172/Projection!$G$24</f>
        <v/>
      </c>
      <c r="AB172" s="13">
        <f>R172/Projection!$H$24</f>
        <v/>
      </c>
      <c r="AC172" s="13">
        <f>S172/Projection!$I$24</f>
        <v/>
      </c>
      <c r="AD172" s="13">
        <f>T172/Projection!$J$24</f>
        <v/>
      </c>
      <c r="AE172" s="13">
        <f>U172/Projection!$K$24</f>
        <v/>
      </c>
      <c r="AF172" s="13">
        <f>V172/Projection!$L$24</f>
        <v/>
      </c>
      <c r="AG172" s="13">
        <f>MIN(W172:AF172)</f>
        <v/>
      </c>
    </row>
    <row r="173">
      <c r="B173" s="2" t="n">
        <v>160</v>
      </c>
      <c r="C173" s="20" t="n">
        <v>0.674292</v>
      </c>
      <c r="D173" s="20" t="n">
        <v>-0.6026319999999999</v>
      </c>
      <c r="E173" s="20" t="n">
        <v>0.265623</v>
      </c>
      <c r="F173" s="20" t="n">
        <v>0.084298</v>
      </c>
      <c r="G173" s="20" t="n">
        <v>1.102641</v>
      </c>
      <c r="H173" s="20" t="n">
        <v>-0.117496</v>
      </c>
      <c r="I173" s="20" t="n">
        <v>-1.61181</v>
      </c>
      <c r="J173" s="20" t="n">
        <v>-1.330481</v>
      </c>
      <c r="K173" s="20" t="n">
        <v>-0.994909</v>
      </c>
      <c r="L173" s="20" t="n">
        <v>-0.93394</v>
      </c>
      <c r="M173" s="17">
        <f>Projection!$C$13*EXP($C$5+SQRT($C$4)*C173)+(Projection!$C$20+MAX(0,Projection!$C$14-Projection!$C$13)/Projection!$C$4-Projection!$C$21)*EXP($C$5+SQRT($C$4)*C173)^0.5</f>
        <v/>
      </c>
      <c r="N173" s="17">
        <f>M173*EXP($C$5+SQRT($C$4)*D173)+(Projection!$D$20+MAX(0,Projection!$C$24-M173)/Projection!$C$4-Projection!$D$21)*EXP($C$5+SQRT($C$4)*D173)^0.5</f>
        <v/>
      </c>
      <c r="O173" s="17">
        <f>N173*EXP($C$5+SQRT($C$4)*E173)+(Projection!$E$20+MAX(0,Projection!$D$24-N173)/Projection!$C$4-Projection!$E$21)*EXP($C$5+SQRT($C$4)*E173)^0.5</f>
        <v/>
      </c>
      <c r="P173" s="17">
        <f>O173*EXP($C$5+SQRT($C$4)*F173)+(Projection!$F$20+MAX(0,Projection!$E$24-O173)/Projection!$C$4-Projection!$F$21)*EXP($C$5+SQRT($C$4)*F173)^0.5</f>
        <v/>
      </c>
      <c r="Q173" s="17">
        <f>P173*EXP($C$5+SQRT($C$4)*G173)+(Projection!$G$20+MAX(0,Projection!$F$24-P173)/Projection!$C$4-Projection!$G$21)*EXP($C$5+SQRT($C$4)*G173)^0.5</f>
        <v/>
      </c>
      <c r="R173" s="17">
        <f>Q173*EXP($C$5+SQRT($C$4)*H173)+(Projection!$H$20+MAX(0,Projection!$G$24-Q173)/Projection!$C$4-Projection!$H$21)*EXP($C$5+SQRT($C$4)*H173)^0.5</f>
        <v/>
      </c>
      <c r="S173" s="17">
        <f>R173*EXP($C$5+SQRT($C$4)*I173)+(Projection!$I$20+MAX(0,Projection!$H$24-R173)/Projection!$C$4-Projection!$I$21)*EXP($C$5+SQRT($C$4)*I173)^0.5</f>
        <v/>
      </c>
      <c r="T173" s="17">
        <f>S173*EXP($C$5+SQRT($C$4)*J173)+(Projection!$J$20+MAX(0,Projection!$I$24-S173)/Projection!$C$4-Projection!$J$21)*EXP($C$5+SQRT($C$4)*J173)^0.5</f>
        <v/>
      </c>
      <c r="U173" s="17">
        <f>T173*EXP($C$5+SQRT($C$4)*K173)+(Projection!$K$20+MAX(0,Projection!$J$24-T173)/Projection!$C$4-Projection!$K$21)*EXP($C$5+SQRT($C$4)*K173)^0.5</f>
        <v/>
      </c>
      <c r="V173" s="17">
        <f>U173*EXP($C$5+SQRT($C$4)*L173)+(Projection!$L$20+MAX(0,Projection!$K$24-U173)/Projection!$C$4-Projection!$L$21)*EXP($C$5+SQRT($C$4)*L173)^0.5</f>
        <v/>
      </c>
      <c r="W173" s="13">
        <f>M173/Projection!$C$24</f>
        <v/>
      </c>
      <c r="X173" s="13">
        <f>N173/Projection!$D$24</f>
        <v/>
      </c>
      <c r="Y173" s="13">
        <f>O173/Projection!$E$24</f>
        <v/>
      </c>
      <c r="Z173" s="13">
        <f>P173/Projection!$F$24</f>
        <v/>
      </c>
      <c r="AA173" s="13">
        <f>Q173/Projection!$G$24</f>
        <v/>
      </c>
      <c r="AB173" s="13">
        <f>R173/Projection!$H$24</f>
        <v/>
      </c>
      <c r="AC173" s="13">
        <f>S173/Projection!$I$24</f>
        <v/>
      </c>
      <c r="AD173" s="13">
        <f>T173/Projection!$J$24</f>
        <v/>
      </c>
      <c r="AE173" s="13">
        <f>U173/Projection!$K$24</f>
        <v/>
      </c>
      <c r="AF173" s="13">
        <f>V173/Projection!$L$24</f>
        <v/>
      </c>
      <c r="AG173" s="13">
        <f>MIN(W173:AF173)</f>
        <v/>
      </c>
    </row>
    <row r="174">
      <c r="B174" s="2" t="n">
        <v>161</v>
      </c>
      <c r="C174" s="20" t="n">
        <v>-0.280898</v>
      </c>
      <c r="D174" s="20" t="n">
        <v>2.217561</v>
      </c>
      <c r="E174" s="20" t="n">
        <v>0.243869</v>
      </c>
      <c r="F174" s="20" t="n">
        <v>-0.745304</v>
      </c>
      <c r="G174" s="20" t="n">
        <v>-0.043462</v>
      </c>
      <c r="H174" s="20" t="n">
        <v>-0.461651</v>
      </c>
      <c r="I174" s="20" t="n">
        <v>-1.261661</v>
      </c>
      <c r="J174" s="20" t="n">
        <v>1.950408</v>
      </c>
      <c r="K174" s="20" t="n">
        <v>-2.401678</v>
      </c>
      <c r="L174" s="20" t="n">
        <v>-0.185928</v>
      </c>
      <c r="M174" s="17">
        <f>Projection!$C$13*EXP($C$5+SQRT($C$4)*C174)+(Projection!$C$20+MAX(0,Projection!$C$14-Projection!$C$13)/Projection!$C$4-Projection!$C$21)*EXP($C$5+SQRT($C$4)*C174)^0.5</f>
        <v/>
      </c>
      <c r="N174" s="17">
        <f>M174*EXP($C$5+SQRT($C$4)*D174)+(Projection!$D$20+MAX(0,Projection!$C$24-M174)/Projection!$C$4-Projection!$D$21)*EXP($C$5+SQRT($C$4)*D174)^0.5</f>
        <v/>
      </c>
      <c r="O174" s="17">
        <f>N174*EXP($C$5+SQRT($C$4)*E174)+(Projection!$E$20+MAX(0,Projection!$D$24-N174)/Projection!$C$4-Projection!$E$21)*EXP($C$5+SQRT($C$4)*E174)^0.5</f>
        <v/>
      </c>
      <c r="P174" s="17">
        <f>O174*EXP($C$5+SQRT($C$4)*F174)+(Projection!$F$20+MAX(0,Projection!$E$24-O174)/Projection!$C$4-Projection!$F$21)*EXP($C$5+SQRT($C$4)*F174)^0.5</f>
        <v/>
      </c>
      <c r="Q174" s="17">
        <f>P174*EXP($C$5+SQRT($C$4)*G174)+(Projection!$G$20+MAX(0,Projection!$F$24-P174)/Projection!$C$4-Projection!$G$21)*EXP($C$5+SQRT($C$4)*G174)^0.5</f>
        <v/>
      </c>
      <c r="R174" s="17">
        <f>Q174*EXP($C$5+SQRT($C$4)*H174)+(Projection!$H$20+MAX(0,Projection!$G$24-Q174)/Projection!$C$4-Projection!$H$21)*EXP($C$5+SQRT($C$4)*H174)^0.5</f>
        <v/>
      </c>
      <c r="S174" s="17">
        <f>R174*EXP($C$5+SQRT($C$4)*I174)+(Projection!$I$20+MAX(0,Projection!$H$24-R174)/Projection!$C$4-Projection!$I$21)*EXP($C$5+SQRT($C$4)*I174)^0.5</f>
        <v/>
      </c>
      <c r="T174" s="17">
        <f>S174*EXP($C$5+SQRT($C$4)*J174)+(Projection!$J$20+MAX(0,Projection!$I$24-S174)/Projection!$C$4-Projection!$J$21)*EXP($C$5+SQRT($C$4)*J174)^0.5</f>
        <v/>
      </c>
      <c r="U174" s="17">
        <f>T174*EXP($C$5+SQRT($C$4)*K174)+(Projection!$K$20+MAX(0,Projection!$J$24-T174)/Projection!$C$4-Projection!$K$21)*EXP($C$5+SQRT($C$4)*K174)^0.5</f>
        <v/>
      </c>
      <c r="V174" s="17">
        <f>U174*EXP($C$5+SQRT($C$4)*L174)+(Projection!$L$20+MAX(0,Projection!$K$24-U174)/Projection!$C$4-Projection!$L$21)*EXP($C$5+SQRT($C$4)*L174)^0.5</f>
        <v/>
      </c>
      <c r="W174" s="13">
        <f>M174/Projection!$C$24</f>
        <v/>
      </c>
      <c r="X174" s="13">
        <f>N174/Projection!$D$24</f>
        <v/>
      </c>
      <c r="Y174" s="13">
        <f>O174/Projection!$E$24</f>
        <v/>
      </c>
      <c r="Z174" s="13">
        <f>P174/Projection!$F$24</f>
        <v/>
      </c>
      <c r="AA174" s="13">
        <f>Q174/Projection!$G$24</f>
        <v/>
      </c>
      <c r="AB174" s="13">
        <f>R174/Projection!$H$24</f>
        <v/>
      </c>
      <c r="AC174" s="13">
        <f>S174/Projection!$I$24</f>
        <v/>
      </c>
      <c r="AD174" s="13">
        <f>T174/Projection!$J$24</f>
        <v/>
      </c>
      <c r="AE174" s="13">
        <f>U174/Projection!$K$24</f>
        <v/>
      </c>
      <c r="AF174" s="13">
        <f>V174/Projection!$L$24</f>
        <v/>
      </c>
      <c r="AG174" s="13">
        <f>MIN(W174:AF174)</f>
        <v/>
      </c>
    </row>
    <row r="175">
      <c r="B175" s="2" t="n">
        <v>162</v>
      </c>
      <c r="C175" s="20" t="n">
        <v>-0.831155</v>
      </c>
      <c r="D175" s="20" t="n">
        <v>1.160445</v>
      </c>
      <c r="E175" s="20" t="n">
        <v>0.578945</v>
      </c>
      <c r="F175" s="20" t="n">
        <v>0.217667</v>
      </c>
      <c r="G175" s="20" t="n">
        <v>-0.057237</v>
      </c>
      <c r="H175" s="20" t="n">
        <v>-0.353884</v>
      </c>
      <c r="I175" s="20" t="n">
        <v>-1.108029</v>
      </c>
      <c r="J175" s="20" t="n">
        <v>-0.150885</v>
      </c>
      <c r="K175" s="20" t="n">
        <v>-0.269066</v>
      </c>
      <c r="L175" s="20" t="n">
        <v>-0.227953</v>
      </c>
      <c r="M175" s="17">
        <f>Projection!$C$13*EXP($C$5+SQRT($C$4)*C175)+(Projection!$C$20+MAX(0,Projection!$C$14-Projection!$C$13)/Projection!$C$4-Projection!$C$21)*EXP($C$5+SQRT($C$4)*C175)^0.5</f>
        <v/>
      </c>
      <c r="N175" s="17">
        <f>M175*EXP($C$5+SQRT($C$4)*D175)+(Projection!$D$20+MAX(0,Projection!$C$24-M175)/Projection!$C$4-Projection!$D$21)*EXP($C$5+SQRT($C$4)*D175)^0.5</f>
        <v/>
      </c>
      <c r="O175" s="17">
        <f>N175*EXP($C$5+SQRT($C$4)*E175)+(Projection!$E$20+MAX(0,Projection!$D$24-N175)/Projection!$C$4-Projection!$E$21)*EXP($C$5+SQRT($C$4)*E175)^0.5</f>
        <v/>
      </c>
      <c r="P175" s="17">
        <f>O175*EXP($C$5+SQRT($C$4)*F175)+(Projection!$F$20+MAX(0,Projection!$E$24-O175)/Projection!$C$4-Projection!$F$21)*EXP($C$5+SQRT($C$4)*F175)^0.5</f>
        <v/>
      </c>
      <c r="Q175" s="17">
        <f>P175*EXP($C$5+SQRT($C$4)*G175)+(Projection!$G$20+MAX(0,Projection!$F$24-P175)/Projection!$C$4-Projection!$G$21)*EXP($C$5+SQRT($C$4)*G175)^0.5</f>
        <v/>
      </c>
      <c r="R175" s="17">
        <f>Q175*EXP($C$5+SQRT($C$4)*H175)+(Projection!$H$20+MAX(0,Projection!$G$24-Q175)/Projection!$C$4-Projection!$H$21)*EXP($C$5+SQRT($C$4)*H175)^0.5</f>
        <v/>
      </c>
      <c r="S175" s="17">
        <f>R175*EXP($C$5+SQRT($C$4)*I175)+(Projection!$I$20+MAX(0,Projection!$H$24-R175)/Projection!$C$4-Projection!$I$21)*EXP($C$5+SQRT($C$4)*I175)^0.5</f>
        <v/>
      </c>
      <c r="T175" s="17">
        <f>S175*EXP($C$5+SQRT($C$4)*J175)+(Projection!$J$20+MAX(0,Projection!$I$24-S175)/Projection!$C$4-Projection!$J$21)*EXP($C$5+SQRT($C$4)*J175)^0.5</f>
        <v/>
      </c>
      <c r="U175" s="17">
        <f>T175*EXP($C$5+SQRT($C$4)*K175)+(Projection!$K$20+MAX(0,Projection!$J$24-T175)/Projection!$C$4-Projection!$K$21)*EXP($C$5+SQRT($C$4)*K175)^0.5</f>
        <v/>
      </c>
      <c r="V175" s="17">
        <f>U175*EXP($C$5+SQRT($C$4)*L175)+(Projection!$L$20+MAX(0,Projection!$K$24-U175)/Projection!$C$4-Projection!$L$21)*EXP($C$5+SQRT($C$4)*L175)^0.5</f>
        <v/>
      </c>
      <c r="W175" s="13">
        <f>M175/Projection!$C$24</f>
        <v/>
      </c>
      <c r="X175" s="13">
        <f>N175/Projection!$D$24</f>
        <v/>
      </c>
      <c r="Y175" s="13">
        <f>O175/Projection!$E$24</f>
        <v/>
      </c>
      <c r="Z175" s="13">
        <f>P175/Projection!$F$24</f>
        <v/>
      </c>
      <c r="AA175" s="13">
        <f>Q175/Projection!$G$24</f>
        <v/>
      </c>
      <c r="AB175" s="13">
        <f>R175/Projection!$H$24</f>
        <v/>
      </c>
      <c r="AC175" s="13">
        <f>S175/Projection!$I$24</f>
        <v/>
      </c>
      <c r="AD175" s="13">
        <f>T175/Projection!$J$24</f>
        <v/>
      </c>
      <c r="AE175" s="13">
        <f>U175/Projection!$K$24</f>
        <v/>
      </c>
      <c r="AF175" s="13">
        <f>V175/Projection!$L$24</f>
        <v/>
      </c>
      <c r="AG175" s="13">
        <f>MIN(W175:AF175)</f>
        <v/>
      </c>
    </row>
    <row r="176">
      <c r="B176" s="2" t="n">
        <v>163</v>
      </c>
      <c r="C176" s="20" t="n">
        <v>-2.259051</v>
      </c>
      <c r="D176" s="20" t="n">
        <v>-0.260095</v>
      </c>
      <c r="E176" s="20" t="n">
        <v>-0.801939</v>
      </c>
      <c r="F176" s="20" t="n">
        <v>0.127362</v>
      </c>
      <c r="G176" s="20" t="n">
        <v>0.5574170000000001</v>
      </c>
      <c r="H176" s="20" t="n">
        <v>0.534711</v>
      </c>
      <c r="I176" s="20" t="n">
        <v>-1.196039</v>
      </c>
      <c r="J176" s="20" t="n">
        <v>-1.425133</v>
      </c>
      <c r="K176" s="20" t="n">
        <v>0.83382</v>
      </c>
      <c r="L176" s="20" t="n">
        <v>-0.570317</v>
      </c>
      <c r="M176" s="17">
        <f>Projection!$C$13*EXP($C$5+SQRT($C$4)*C176)+(Projection!$C$20+MAX(0,Projection!$C$14-Projection!$C$13)/Projection!$C$4-Projection!$C$21)*EXP($C$5+SQRT($C$4)*C176)^0.5</f>
        <v/>
      </c>
      <c r="N176" s="17">
        <f>M176*EXP($C$5+SQRT($C$4)*D176)+(Projection!$D$20+MAX(0,Projection!$C$24-M176)/Projection!$C$4-Projection!$D$21)*EXP($C$5+SQRT($C$4)*D176)^0.5</f>
        <v/>
      </c>
      <c r="O176" s="17">
        <f>N176*EXP($C$5+SQRT($C$4)*E176)+(Projection!$E$20+MAX(0,Projection!$D$24-N176)/Projection!$C$4-Projection!$E$21)*EXP($C$5+SQRT($C$4)*E176)^0.5</f>
        <v/>
      </c>
      <c r="P176" s="17">
        <f>O176*EXP($C$5+SQRT($C$4)*F176)+(Projection!$F$20+MAX(0,Projection!$E$24-O176)/Projection!$C$4-Projection!$F$21)*EXP($C$5+SQRT($C$4)*F176)^0.5</f>
        <v/>
      </c>
      <c r="Q176" s="17">
        <f>P176*EXP($C$5+SQRT($C$4)*G176)+(Projection!$G$20+MAX(0,Projection!$F$24-P176)/Projection!$C$4-Projection!$G$21)*EXP($C$5+SQRT($C$4)*G176)^0.5</f>
        <v/>
      </c>
      <c r="R176" s="17">
        <f>Q176*EXP($C$5+SQRT($C$4)*H176)+(Projection!$H$20+MAX(0,Projection!$G$24-Q176)/Projection!$C$4-Projection!$H$21)*EXP($C$5+SQRT($C$4)*H176)^0.5</f>
        <v/>
      </c>
      <c r="S176" s="17">
        <f>R176*EXP($C$5+SQRT($C$4)*I176)+(Projection!$I$20+MAX(0,Projection!$H$24-R176)/Projection!$C$4-Projection!$I$21)*EXP($C$5+SQRT($C$4)*I176)^0.5</f>
        <v/>
      </c>
      <c r="T176" s="17">
        <f>S176*EXP($C$5+SQRT($C$4)*J176)+(Projection!$J$20+MAX(0,Projection!$I$24-S176)/Projection!$C$4-Projection!$J$21)*EXP($C$5+SQRT($C$4)*J176)^0.5</f>
        <v/>
      </c>
      <c r="U176" s="17">
        <f>T176*EXP($C$5+SQRT($C$4)*K176)+(Projection!$K$20+MAX(0,Projection!$J$24-T176)/Projection!$C$4-Projection!$K$21)*EXP($C$5+SQRT($C$4)*K176)^0.5</f>
        <v/>
      </c>
      <c r="V176" s="17">
        <f>U176*EXP($C$5+SQRT($C$4)*L176)+(Projection!$L$20+MAX(0,Projection!$K$24-U176)/Projection!$C$4-Projection!$L$21)*EXP($C$5+SQRT($C$4)*L176)^0.5</f>
        <v/>
      </c>
      <c r="W176" s="13">
        <f>M176/Projection!$C$24</f>
        <v/>
      </c>
      <c r="X176" s="13">
        <f>N176/Projection!$D$24</f>
        <v/>
      </c>
      <c r="Y176" s="13">
        <f>O176/Projection!$E$24</f>
        <v/>
      </c>
      <c r="Z176" s="13">
        <f>P176/Projection!$F$24</f>
        <v/>
      </c>
      <c r="AA176" s="13">
        <f>Q176/Projection!$G$24</f>
        <v/>
      </c>
      <c r="AB176" s="13">
        <f>R176/Projection!$H$24</f>
        <v/>
      </c>
      <c r="AC176" s="13">
        <f>S176/Projection!$I$24</f>
        <v/>
      </c>
      <c r="AD176" s="13">
        <f>T176/Projection!$J$24</f>
        <v/>
      </c>
      <c r="AE176" s="13">
        <f>U176/Projection!$K$24</f>
        <v/>
      </c>
      <c r="AF176" s="13">
        <f>V176/Projection!$L$24</f>
        <v/>
      </c>
      <c r="AG176" s="13">
        <f>MIN(W176:AF176)</f>
        <v/>
      </c>
    </row>
    <row r="177">
      <c r="B177" s="2" t="n">
        <v>164</v>
      </c>
      <c r="C177" s="20" t="n">
        <v>-0.067369</v>
      </c>
      <c r="D177" s="20" t="n">
        <v>-1.326887</v>
      </c>
      <c r="E177" s="20" t="n">
        <v>0.620611</v>
      </c>
      <c r="F177" s="20" t="n">
        <v>-1.637155</v>
      </c>
      <c r="G177" s="20" t="n">
        <v>-1.094768</v>
      </c>
      <c r="H177" s="20" t="n">
        <v>0.812949</v>
      </c>
      <c r="I177" s="20" t="n">
        <v>1.834877</v>
      </c>
      <c r="J177" s="20" t="n">
        <v>0.639648</v>
      </c>
      <c r="K177" s="20" t="n">
        <v>0.584412</v>
      </c>
      <c r="L177" s="20" t="n">
        <v>0.144805</v>
      </c>
      <c r="M177" s="17">
        <f>Projection!$C$13*EXP($C$5+SQRT($C$4)*C177)+(Projection!$C$20+MAX(0,Projection!$C$14-Projection!$C$13)/Projection!$C$4-Projection!$C$21)*EXP($C$5+SQRT($C$4)*C177)^0.5</f>
        <v/>
      </c>
      <c r="N177" s="17">
        <f>M177*EXP($C$5+SQRT($C$4)*D177)+(Projection!$D$20+MAX(0,Projection!$C$24-M177)/Projection!$C$4-Projection!$D$21)*EXP($C$5+SQRT($C$4)*D177)^0.5</f>
        <v/>
      </c>
      <c r="O177" s="17">
        <f>N177*EXP($C$5+SQRT($C$4)*E177)+(Projection!$E$20+MAX(0,Projection!$D$24-N177)/Projection!$C$4-Projection!$E$21)*EXP($C$5+SQRT($C$4)*E177)^0.5</f>
        <v/>
      </c>
      <c r="P177" s="17">
        <f>O177*EXP($C$5+SQRT($C$4)*F177)+(Projection!$F$20+MAX(0,Projection!$E$24-O177)/Projection!$C$4-Projection!$F$21)*EXP($C$5+SQRT($C$4)*F177)^0.5</f>
        <v/>
      </c>
      <c r="Q177" s="17">
        <f>P177*EXP($C$5+SQRT($C$4)*G177)+(Projection!$G$20+MAX(0,Projection!$F$24-P177)/Projection!$C$4-Projection!$G$21)*EXP($C$5+SQRT($C$4)*G177)^0.5</f>
        <v/>
      </c>
      <c r="R177" s="17">
        <f>Q177*EXP($C$5+SQRT($C$4)*H177)+(Projection!$H$20+MAX(0,Projection!$G$24-Q177)/Projection!$C$4-Projection!$H$21)*EXP($C$5+SQRT($C$4)*H177)^0.5</f>
        <v/>
      </c>
      <c r="S177" s="17">
        <f>R177*EXP($C$5+SQRT($C$4)*I177)+(Projection!$I$20+MAX(0,Projection!$H$24-R177)/Projection!$C$4-Projection!$I$21)*EXP($C$5+SQRT($C$4)*I177)^0.5</f>
        <v/>
      </c>
      <c r="T177" s="17">
        <f>S177*EXP($C$5+SQRT($C$4)*J177)+(Projection!$J$20+MAX(0,Projection!$I$24-S177)/Projection!$C$4-Projection!$J$21)*EXP($C$5+SQRT($C$4)*J177)^0.5</f>
        <v/>
      </c>
      <c r="U177" s="17">
        <f>T177*EXP($C$5+SQRT($C$4)*K177)+(Projection!$K$20+MAX(0,Projection!$J$24-T177)/Projection!$C$4-Projection!$K$21)*EXP($C$5+SQRT($C$4)*K177)^0.5</f>
        <v/>
      </c>
      <c r="V177" s="17">
        <f>U177*EXP($C$5+SQRT($C$4)*L177)+(Projection!$L$20+MAX(0,Projection!$K$24-U177)/Projection!$C$4-Projection!$L$21)*EXP($C$5+SQRT($C$4)*L177)^0.5</f>
        <v/>
      </c>
      <c r="W177" s="13">
        <f>M177/Projection!$C$24</f>
        <v/>
      </c>
      <c r="X177" s="13">
        <f>N177/Projection!$D$24</f>
        <v/>
      </c>
      <c r="Y177" s="13">
        <f>O177/Projection!$E$24</f>
        <v/>
      </c>
      <c r="Z177" s="13">
        <f>P177/Projection!$F$24</f>
        <v/>
      </c>
      <c r="AA177" s="13">
        <f>Q177/Projection!$G$24</f>
        <v/>
      </c>
      <c r="AB177" s="13">
        <f>R177/Projection!$H$24</f>
        <v/>
      </c>
      <c r="AC177" s="13">
        <f>S177/Projection!$I$24</f>
        <v/>
      </c>
      <c r="AD177" s="13">
        <f>T177/Projection!$J$24</f>
        <v/>
      </c>
      <c r="AE177" s="13">
        <f>U177/Projection!$K$24</f>
        <v/>
      </c>
      <c r="AF177" s="13">
        <f>V177/Projection!$L$24</f>
        <v/>
      </c>
      <c r="AG177" s="13">
        <f>MIN(W177:AF177)</f>
        <v/>
      </c>
    </row>
    <row r="178">
      <c r="B178" s="2" t="n">
        <v>165</v>
      </c>
      <c r="C178" s="20" t="n">
        <v>0.499671</v>
      </c>
      <c r="D178" s="20" t="n">
        <v>-0.248708</v>
      </c>
      <c r="E178" s="20" t="n">
        <v>0.019855</v>
      </c>
      <c r="F178" s="20" t="n">
        <v>-0.8141080000000001</v>
      </c>
      <c r="G178" s="20" t="n">
        <v>0.229519</v>
      </c>
      <c r="H178" s="20" t="n">
        <v>1.488817</v>
      </c>
      <c r="I178" s="20" t="n">
        <v>-1.317304</v>
      </c>
      <c r="J178" s="20" t="n">
        <v>0.456763</v>
      </c>
      <c r="K178" s="20" t="n">
        <v>2.409568</v>
      </c>
      <c r="L178" s="20" t="n">
        <v>-0.623031</v>
      </c>
      <c r="M178" s="17">
        <f>Projection!$C$13*EXP($C$5+SQRT($C$4)*C178)+(Projection!$C$20+MAX(0,Projection!$C$14-Projection!$C$13)/Projection!$C$4-Projection!$C$21)*EXP($C$5+SQRT($C$4)*C178)^0.5</f>
        <v/>
      </c>
      <c r="N178" s="17">
        <f>M178*EXP($C$5+SQRT($C$4)*D178)+(Projection!$D$20+MAX(0,Projection!$C$24-M178)/Projection!$C$4-Projection!$D$21)*EXP($C$5+SQRT($C$4)*D178)^0.5</f>
        <v/>
      </c>
      <c r="O178" s="17">
        <f>N178*EXP($C$5+SQRT($C$4)*E178)+(Projection!$E$20+MAX(0,Projection!$D$24-N178)/Projection!$C$4-Projection!$E$21)*EXP($C$5+SQRT($C$4)*E178)^0.5</f>
        <v/>
      </c>
      <c r="P178" s="17">
        <f>O178*EXP($C$5+SQRT($C$4)*F178)+(Projection!$F$20+MAX(0,Projection!$E$24-O178)/Projection!$C$4-Projection!$F$21)*EXP($C$5+SQRT($C$4)*F178)^0.5</f>
        <v/>
      </c>
      <c r="Q178" s="17">
        <f>P178*EXP($C$5+SQRT($C$4)*G178)+(Projection!$G$20+MAX(0,Projection!$F$24-P178)/Projection!$C$4-Projection!$G$21)*EXP($C$5+SQRT($C$4)*G178)^0.5</f>
        <v/>
      </c>
      <c r="R178" s="17">
        <f>Q178*EXP($C$5+SQRT($C$4)*H178)+(Projection!$H$20+MAX(0,Projection!$G$24-Q178)/Projection!$C$4-Projection!$H$21)*EXP($C$5+SQRT($C$4)*H178)^0.5</f>
        <v/>
      </c>
      <c r="S178" s="17">
        <f>R178*EXP($C$5+SQRT($C$4)*I178)+(Projection!$I$20+MAX(0,Projection!$H$24-R178)/Projection!$C$4-Projection!$I$21)*EXP($C$5+SQRT($C$4)*I178)^0.5</f>
        <v/>
      </c>
      <c r="T178" s="17">
        <f>S178*EXP($C$5+SQRT($C$4)*J178)+(Projection!$J$20+MAX(0,Projection!$I$24-S178)/Projection!$C$4-Projection!$J$21)*EXP($C$5+SQRT($C$4)*J178)^0.5</f>
        <v/>
      </c>
      <c r="U178" s="17">
        <f>T178*EXP($C$5+SQRT($C$4)*K178)+(Projection!$K$20+MAX(0,Projection!$J$24-T178)/Projection!$C$4-Projection!$K$21)*EXP($C$5+SQRT($C$4)*K178)^0.5</f>
        <v/>
      </c>
      <c r="V178" s="17">
        <f>U178*EXP($C$5+SQRT($C$4)*L178)+(Projection!$L$20+MAX(0,Projection!$K$24-U178)/Projection!$C$4-Projection!$L$21)*EXP($C$5+SQRT($C$4)*L178)^0.5</f>
        <v/>
      </c>
      <c r="W178" s="13">
        <f>M178/Projection!$C$24</f>
        <v/>
      </c>
      <c r="X178" s="13">
        <f>N178/Projection!$D$24</f>
        <v/>
      </c>
      <c r="Y178" s="13">
        <f>O178/Projection!$E$24</f>
        <v/>
      </c>
      <c r="Z178" s="13">
        <f>P178/Projection!$F$24</f>
        <v/>
      </c>
      <c r="AA178" s="13">
        <f>Q178/Projection!$G$24</f>
        <v/>
      </c>
      <c r="AB178" s="13">
        <f>R178/Projection!$H$24</f>
        <v/>
      </c>
      <c r="AC178" s="13">
        <f>S178/Projection!$I$24</f>
        <v/>
      </c>
      <c r="AD178" s="13">
        <f>T178/Projection!$J$24</f>
        <v/>
      </c>
      <c r="AE178" s="13">
        <f>U178/Projection!$K$24</f>
        <v/>
      </c>
      <c r="AF178" s="13">
        <f>V178/Projection!$L$24</f>
        <v/>
      </c>
      <c r="AG178" s="13">
        <f>MIN(W178:AF178)</f>
        <v/>
      </c>
    </row>
    <row r="179">
      <c r="B179" s="2" t="n">
        <v>166</v>
      </c>
      <c r="C179" s="20" t="n">
        <v>0.614073</v>
      </c>
      <c r="D179" s="20" t="n">
        <v>-0.002566</v>
      </c>
      <c r="E179" s="20" t="n">
        <v>0.328086</v>
      </c>
      <c r="F179" s="20" t="n">
        <v>0.306227</v>
      </c>
      <c r="G179" s="20" t="n">
        <v>1.346298</v>
      </c>
      <c r="H179" s="20" t="n">
        <v>1.659111</v>
      </c>
      <c r="I179" s="20" t="n">
        <v>-0.968507</v>
      </c>
      <c r="J179" s="20" t="n">
        <v>1.420054</v>
      </c>
      <c r="K179" s="20" t="n">
        <v>-0.443581</v>
      </c>
      <c r="L179" s="20" t="n">
        <v>0.549368</v>
      </c>
      <c r="M179" s="17">
        <f>Projection!$C$13*EXP($C$5+SQRT($C$4)*C179)+(Projection!$C$20+MAX(0,Projection!$C$14-Projection!$C$13)/Projection!$C$4-Projection!$C$21)*EXP($C$5+SQRT($C$4)*C179)^0.5</f>
        <v/>
      </c>
      <c r="N179" s="17">
        <f>M179*EXP($C$5+SQRT($C$4)*D179)+(Projection!$D$20+MAX(0,Projection!$C$24-M179)/Projection!$C$4-Projection!$D$21)*EXP($C$5+SQRT($C$4)*D179)^0.5</f>
        <v/>
      </c>
      <c r="O179" s="17">
        <f>N179*EXP($C$5+SQRT($C$4)*E179)+(Projection!$E$20+MAX(0,Projection!$D$24-N179)/Projection!$C$4-Projection!$E$21)*EXP($C$5+SQRT($C$4)*E179)^0.5</f>
        <v/>
      </c>
      <c r="P179" s="17">
        <f>O179*EXP($C$5+SQRT($C$4)*F179)+(Projection!$F$20+MAX(0,Projection!$E$24-O179)/Projection!$C$4-Projection!$F$21)*EXP($C$5+SQRT($C$4)*F179)^0.5</f>
        <v/>
      </c>
      <c r="Q179" s="17">
        <f>P179*EXP($C$5+SQRT($C$4)*G179)+(Projection!$G$20+MAX(0,Projection!$F$24-P179)/Projection!$C$4-Projection!$G$21)*EXP($C$5+SQRT($C$4)*G179)^0.5</f>
        <v/>
      </c>
      <c r="R179" s="17">
        <f>Q179*EXP($C$5+SQRT($C$4)*H179)+(Projection!$H$20+MAX(0,Projection!$G$24-Q179)/Projection!$C$4-Projection!$H$21)*EXP($C$5+SQRT($C$4)*H179)^0.5</f>
        <v/>
      </c>
      <c r="S179" s="17">
        <f>R179*EXP($C$5+SQRT($C$4)*I179)+(Projection!$I$20+MAX(0,Projection!$H$24-R179)/Projection!$C$4-Projection!$I$21)*EXP($C$5+SQRT($C$4)*I179)^0.5</f>
        <v/>
      </c>
      <c r="T179" s="17">
        <f>S179*EXP($C$5+SQRT($C$4)*J179)+(Projection!$J$20+MAX(0,Projection!$I$24-S179)/Projection!$C$4-Projection!$J$21)*EXP($C$5+SQRT($C$4)*J179)^0.5</f>
        <v/>
      </c>
      <c r="U179" s="17">
        <f>T179*EXP($C$5+SQRT($C$4)*K179)+(Projection!$K$20+MAX(0,Projection!$J$24-T179)/Projection!$C$4-Projection!$K$21)*EXP($C$5+SQRT($C$4)*K179)^0.5</f>
        <v/>
      </c>
      <c r="V179" s="17">
        <f>U179*EXP($C$5+SQRT($C$4)*L179)+(Projection!$L$20+MAX(0,Projection!$K$24-U179)/Projection!$C$4-Projection!$L$21)*EXP($C$5+SQRT($C$4)*L179)^0.5</f>
        <v/>
      </c>
      <c r="W179" s="13">
        <f>M179/Projection!$C$24</f>
        <v/>
      </c>
      <c r="X179" s="13">
        <f>N179/Projection!$D$24</f>
        <v/>
      </c>
      <c r="Y179" s="13">
        <f>O179/Projection!$E$24</f>
        <v/>
      </c>
      <c r="Z179" s="13">
        <f>P179/Projection!$F$24</f>
        <v/>
      </c>
      <c r="AA179" s="13">
        <f>Q179/Projection!$G$24</f>
        <v/>
      </c>
      <c r="AB179" s="13">
        <f>R179/Projection!$H$24</f>
        <v/>
      </c>
      <c r="AC179" s="13">
        <f>S179/Projection!$I$24</f>
        <v/>
      </c>
      <c r="AD179" s="13">
        <f>T179/Projection!$J$24</f>
        <v/>
      </c>
      <c r="AE179" s="13">
        <f>U179/Projection!$K$24</f>
        <v/>
      </c>
      <c r="AF179" s="13">
        <f>V179/Projection!$L$24</f>
        <v/>
      </c>
      <c r="AG179" s="13">
        <f>MIN(W179:AF179)</f>
        <v/>
      </c>
    </row>
    <row r="180">
      <c r="B180" s="2" t="n">
        <v>167</v>
      </c>
      <c r="C180" s="20" t="n">
        <v>-0.437673</v>
      </c>
      <c r="D180" s="20" t="n">
        <v>0.452197</v>
      </c>
      <c r="E180" s="20" t="n">
        <v>1.360277</v>
      </c>
      <c r="F180" s="20" t="n">
        <v>-0.652482</v>
      </c>
      <c r="G180" s="20" t="n">
        <v>-0.143181</v>
      </c>
      <c r="H180" s="20" t="n">
        <v>-0.038065</v>
      </c>
      <c r="I180" s="20" t="n">
        <v>0.257427</v>
      </c>
      <c r="J180" s="20" t="n">
        <v>0.345516</v>
      </c>
      <c r="K180" s="20" t="n">
        <v>-1.516911</v>
      </c>
      <c r="L180" s="20" t="n">
        <v>-0.603382</v>
      </c>
      <c r="M180" s="17">
        <f>Projection!$C$13*EXP($C$5+SQRT($C$4)*C180)+(Projection!$C$20+MAX(0,Projection!$C$14-Projection!$C$13)/Projection!$C$4-Projection!$C$21)*EXP($C$5+SQRT($C$4)*C180)^0.5</f>
        <v/>
      </c>
      <c r="N180" s="17">
        <f>M180*EXP($C$5+SQRT($C$4)*D180)+(Projection!$D$20+MAX(0,Projection!$C$24-M180)/Projection!$C$4-Projection!$D$21)*EXP($C$5+SQRT($C$4)*D180)^0.5</f>
        <v/>
      </c>
      <c r="O180" s="17">
        <f>N180*EXP($C$5+SQRT($C$4)*E180)+(Projection!$E$20+MAX(0,Projection!$D$24-N180)/Projection!$C$4-Projection!$E$21)*EXP($C$5+SQRT($C$4)*E180)^0.5</f>
        <v/>
      </c>
      <c r="P180" s="17">
        <f>O180*EXP($C$5+SQRT($C$4)*F180)+(Projection!$F$20+MAX(0,Projection!$E$24-O180)/Projection!$C$4-Projection!$F$21)*EXP($C$5+SQRT($C$4)*F180)^0.5</f>
        <v/>
      </c>
      <c r="Q180" s="17">
        <f>P180*EXP($C$5+SQRT($C$4)*G180)+(Projection!$G$20+MAX(0,Projection!$F$24-P180)/Projection!$C$4-Projection!$G$21)*EXP($C$5+SQRT($C$4)*G180)^0.5</f>
        <v/>
      </c>
      <c r="R180" s="17">
        <f>Q180*EXP($C$5+SQRT($C$4)*H180)+(Projection!$H$20+MAX(0,Projection!$G$24-Q180)/Projection!$C$4-Projection!$H$21)*EXP($C$5+SQRT($C$4)*H180)^0.5</f>
        <v/>
      </c>
      <c r="S180" s="17">
        <f>R180*EXP($C$5+SQRT($C$4)*I180)+(Projection!$I$20+MAX(0,Projection!$H$24-R180)/Projection!$C$4-Projection!$I$21)*EXP($C$5+SQRT($C$4)*I180)^0.5</f>
        <v/>
      </c>
      <c r="T180" s="17">
        <f>S180*EXP($C$5+SQRT($C$4)*J180)+(Projection!$J$20+MAX(0,Projection!$I$24-S180)/Projection!$C$4-Projection!$J$21)*EXP($C$5+SQRT($C$4)*J180)^0.5</f>
        <v/>
      </c>
      <c r="U180" s="17">
        <f>T180*EXP($C$5+SQRT($C$4)*K180)+(Projection!$K$20+MAX(0,Projection!$J$24-T180)/Projection!$C$4-Projection!$K$21)*EXP($C$5+SQRT($C$4)*K180)^0.5</f>
        <v/>
      </c>
      <c r="V180" s="17">
        <f>U180*EXP($C$5+SQRT($C$4)*L180)+(Projection!$L$20+MAX(0,Projection!$K$24-U180)/Projection!$C$4-Projection!$L$21)*EXP($C$5+SQRT($C$4)*L180)^0.5</f>
        <v/>
      </c>
      <c r="W180" s="13">
        <f>M180/Projection!$C$24</f>
        <v/>
      </c>
      <c r="X180" s="13">
        <f>N180/Projection!$D$24</f>
        <v/>
      </c>
      <c r="Y180" s="13">
        <f>O180/Projection!$E$24</f>
        <v/>
      </c>
      <c r="Z180" s="13">
        <f>P180/Projection!$F$24</f>
        <v/>
      </c>
      <c r="AA180" s="13">
        <f>Q180/Projection!$G$24</f>
        <v/>
      </c>
      <c r="AB180" s="13">
        <f>R180/Projection!$H$24</f>
        <v/>
      </c>
      <c r="AC180" s="13">
        <f>S180/Projection!$I$24</f>
        <v/>
      </c>
      <c r="AD180" s="13">
        <f>T180/Projection!$J$24</f>
        <v/>
      </c>
      <c r="AE180" s="13">
        <f>U180/Projection!$K$24</f>
        <v/>
      </c>
      <c r="AF180" s="13">
        <f>V180/Projection!$L$24</f>
        <v/>
      </c>
      <c r="AG180" s="13">
        <f>MIN(W180:AF180)</f>
        <v/>
      </c>
    </row>
    <row r="181">
      <c r="B181" s="2" t="n">
        <v>168</v>
      </c>
      <c r="C181" s="20" t="n">
        <v>0.443598</v>
      </c>
      <c r="D181" s="20" t="n">
        <v>-1.114657</v>
      </c>
      <c r="E181" s="20" t="n">
        <v>0.432888</v>
      </c>
      <c r="F181" s="20" t="n">
        <v>-0.608204</v>
      </c>
      <c r="G181" s="20" t="n">
        <v>-0.199814</v>
      </c>
      <c r="H181" s="20" t="n">
        <v>-0.856562</v>
      </c>
      <c r="I181" s="20" t="n">
        <v>-2.021259</v>
      </c>
      <c r="J181" s="20" t="n">
        <v>0.404359</v>
      </c>
      <c r="K181" s="20" t="n">
        <v>-0.539621</v>
      </c>
      <c r="L181" s="20" t="n">
        <v>0.051126</v>
      </c>
      <c r="M181" s="17">
        <f>Projection!$C$13*EXP($C$5+SQRT($C$4)*C181)+(Projection!$C$20+MAX(0,Projection!$C$14-Projection!$C$13)/Projection!$C$4-Projection!$C$21)*EXP($C$5+SQRT($C$4)*C181)^0.5</f>
        <v/>
      </c>
      <c r="N181" s="17">
        <f>M181*EXP($C$5+SQRT($C$4)*D181)+(Projection!$D$20+MAX(0,Projection!$C$24-M181)/Projection!$C$4-Projection!$D$21)*EXP($C$5+SQRT($C$4)*D181)^0.5</f>
        <v/>
      </c>
      <c r="O181" s="17">
        <f>N181*EXP($C$5+SQRT($C$4)*E181)+(Projection!$E$20+MAX(0,Projection!$D$24-N181)/Projection!$C$4-Projection!$E$21)*EXP($C$5+SQRT($C$4)*E181)^0.5</f>
        <v/>
      </c>
      <c r="P181" s="17">
        <f>O181*EXP($C$5+SQRT($C$4)*F181)+(Projection!$F$20+MAX(0,Projection!$E$24-O181)/Projection!$C$4-Projection!$F$21)*EXP($C$5+SQRT($C$4)*F181)^0.5</f>
        <v/>
      </c>
      <c r="Q181" s="17">
        <f>P181*EXP($C$5+SQRT($C$4)*G181)+(Projection!$G$20+MAX(0,Projection!$F$24-P181)/Projection!$C$4-Projection!$G$21)*EXP($C$5+SQRT($C$4)*G181)^0.5</f>
        <v/>
      </c>
      <c r="R181" s="17">
        <f>Q181*EXP($C$5+SQRT($C$4)*H181)+(Projection!$H$20+MAX(0,Projection!$G$24-Q181)/Projection!$C$4-Projection!$H$21)*EXP($C$5+SQRT($C$4)*H181)^0.5</f>
        <v/>
      </c>
      <c r="S181" s="17">
        <f>R181*EXP($C$5+SQRT($C$4)*I181)+(Projection!$I$20+MAX(0,Projection!$H$24-R181)/Projection!$C$4-Projection!$I$21)*EXP($C$5+SQRT($C$4)*I181)^0.5</f>
        <v/>
      </c>
      <c r="T181" s="17">
        <f>S181*EXP($C$5+SQRT($C$4)*J181)+(Projection!$J$20+MAX(0,Projection!$I$24-S181)/Projection!$C$4-Projection!$J$21)*EXP($C$5+SQRT($C$4)*J181)^0.5</f>
        <v/>
      </c>
      <c r="U181" s="17">
        <f>T181*EXP($C$5+SQRT($C$4)*K181)+(Projection!$K$20+MAX(0,Projection!$J$24-T181)/Projection!$C$4-Projection!$K$21)*EXP($C$5+SQRT($C$4)*K181)^0.5</f>
        <v/>
      </c>
      <c r="V181" s="17">
        <f>U181*EXP($C$5+SQRT($C$4)*L181)+(Projection!$L$20+MAX(0,Projection!$K$24-U181)/Projection!$C$4-Projection!$L$21)*EXP($C$5+SQRT($C$4)*L181)^0.5</f>
        <v/>
      </c>
      <c r="W181" s="13">
        <f>M181/Projection!$C$24</f>
        <v/>
      </c>
      <c r="X181" s="13">
        <f>N181/Projection!$D$24</f>
        <v/>
      </c>
      <c r="Y181" s="13">
        <f>O181/Projection!$E$24</f>
        <v/>
      </c>
      <c r="Z181" s="13">
        <f>P181/Projection!$F$24</f>
        <v/>
      </c>
      <c r="AA181" s="13">
        <f>Q181/Projection!$G$24</f>
        <v/>
      </c>
      <c r="AB181" s="13">
        <f>R181/Projection!$H$24</f>
        <v/>
      </c>
      <c r="AC181" s="13">
        <f>S181/Projection!$I$24</f>
        <v/>
      </c>
      <c r="AD181" s="13">
        <f>T181/Projection!$J$24</f>
        <v/>
      </c>
      <c r="AE181" s="13">
        <f>U181/Projection!$K$24</f>
        <v/>
      </c>
      <c r="AF181" s="13">
        <f>V181/Projection!$L$24</f>
        <v/>
      </c>
      <c r="AG181" s="13">
        <f>MIN(W181:AF181)</f>
        <v/>
      </c>
    </row>
    <row r="182">
      <c r="B182" s="2" t="n">
        <v>169</v>
      </c>
      <c r="C182" s="20" t="n">
        <v>-0.929566</v>
      </c>
      <c r="D182" s="20" t="n">
        <v>-0.141628</v>
      </c>
      <c r="E182" s="20" t="n">
        <v>0.8045330000000001</v>
      </c>
      <c r="F182" s="20" t="n">
        <v>-0.402307</v>
      </c>
      <c r="G182" s="20" t="n">
        <v>0.651512</v>
      </c>
      <c r="H182" s="20" t="n">
        <v>-1.902151</v>
      </c>
      <c r="I182" s="20" t="n">
        <v>0.831755</v>
      </c>
      <c r="J182" s="20" t="n">
        <v>-0.766809</v>
      </c>
      <c r="K182" s="20" t="n">
        <v>0.87204</v>
      </c>
      <c r="L182" s="20" t="n">
        <v>0.320201</v>
      </c>
      <c r="M182" s="17">
        <f>Projection!$C$13*EXP($C$5+SQRT($C$4)*C182)+(Projection!$C$20+MAX(0,Projection!$C$14-Projection!$C$13)/Projection!$C$4-Projection!$C$21)*EXP($C$5+SQRT($C$4)*C182)^0.5</f>
        <v/>
      </c>
      <c r="N182" s="17">
        <f>M182*EXP($C$5+SQRT($C$4)*D182)+(Projection!$D$20+MAX(0,Projection!$C$24-M182)/Projection!$C$4-Projection!$D$21)*EXP($C$5+SQRT($C$4)*D182)^0.5</f>
        <v/>
      </c>
      <c r="O182" s="17">
        <f>N182*EXP($C$5+SQRT($C$4)*E182)+(Projection!$E$20+MAX(0,Projection!$D$24-N182)/Projection!$C$4-Projection!$E$21)*EXP($C$5+SQRT($C$4)*E182)^0.5</f>
        <v/>
      </c>
      <c r="P182" s="17">
        <f>O182*EXP($C$5+SQRT($C$4)*F182)+(Projection!$F$20+MAX(0,Projection!$E$24-O182)/Projection!$C$4-Projection!$F$21)*EXP($C$5+SQRT($C$4)*F182)^0.5</f>
        <v/>
      </c>
      <c r="Q182" s="17">
        <f>P182*EXP($C$5+SQRT($C$4)*G182)+(Projection!$G$20+MAX(0,Projection!$F$24-P182)/Projection!$C$4-Projection!$G$21)*EXP($C$5+SQRT($C$4)*G182)^0.5</f>
        <v/>
      </c>
      <c r="R182" s="17">
        <f>Q182*EXP($C$5+SQRT($C$4)*H182)+(Projection!$H$20+MAX(0,Projection!$G$24-Q182)/Projection!$C$4-Projection!$H$21)*EXP($C$5+SQRT($C$4)*H182)^0.5</f>
        <v/>
      </c>
      <c r="S182" s="17">
        <f>R182*EXP($C$5+SQRT($C$4)*I182)+(Projection!$I$20+MAX(0,Projection!$H$24-R182)/Projection!$C$4-Projection!$I$21)*EXP($C$5+SQRT($C$4)*I182)^0.5</f>
        <v/>
      </c>
      <c r="T182" s="17">
        <f>S182*EXP($C$5+SQRT($C$4)*J182)+(Projection!$J$20+MAX(0,Projection!$I$24-S182)/Projection!$C$4-Projection!$J$21)*EXP($C$5+SQRT($C$4)*J182)^0.5</f>
        <v/>
      </c>
      <c r="U182" s="17">
        <f>T182*EXP($C$5+SQRT($C$4)*K182)+(Projection!$K$20+MAX(0,Projection!$J$24-T182)/Projection!$C$4-Projection!$K$21)*EXP($C$5+SQRT($C$4)*K182)^0.5</f>
        <v/>
      </c>
      <c r="V182" s="17">
        <f>U182*EXP($C$5+SQRT($C$4)*L182)+(Projection!$L$20+MAX(0,Projection!$K$24-U182)/Projection!$C$4-Projection!$L$21)*EXP($C$5+SQRT($C$4)*L182)^0.5</f>
        <v/>
      </c>
      <c r="W182" s="13">
        <f>M182/Projection!$C$24</f>
        <v/>
      </c>
      <c r="X182" s="13">
        <f>N182/Projection!$D$24</f>
        <v/>
      </c>
      <c r="Y182" s="13">
        <f>O182/Projection!$E$24</f>
        <v/>
      </c>
      <c r="Z182" s="13">
        <f>P182/Projection!$F$24</f>
        <v/>
      </c>
      <c r="AA182" s="13">
        <f>Q182/Projection!$G$24</f>
        <v/>
      </c>
      <c r="AB182" s="13">
        <f>R182/Projection!$H$24</f>
        <v/>
      </c>
      <c r="AC182" s="13">
        <f>S182/Projection!$I$24</f>
        <v/>
      </c>
      <c r="AD182" s="13">
        <f>T182/Projection!$J$24</f>
        <v/>
      </c>
      <c r="AE182" s="13">
        <f>U182/Projection!$K$24</f>
        <v/>
      </c>
      <c r="AF182" s="13">
        <f>V182/Projection!$L$24</f>
        <v/>
      </c>
      <c r="AG182" s="13">
        <f>MIN(W182:AF182)</f>
        <v/>
      </c>
    </row>
    <row r="183">
      <c r="B183" s="2" t="n">
        <v>170</v>
      </c>
      <c r="C183" s="20" t="n">
        <v>2.588093</v>
      </c>
      <c r="D183" s="20" t="n">
        <v>1.7049</v>
      </c>
      <c r="E183" s="20" t="n">
        <v>-0.385692</v>
      </c>
      <c r="F183" s="20" t="n">
        <v>0.021307</v>
      </c>
      <c r="G183" s="20" t="n">
        <v>-0.317935</v>
      </c>
      <c r="H183" s="20" t="n">
        <v>1.107758</v>
      </c>
      <c r="I183" s="20" t="n">
        <v>1.271669</v>
      </c>
      <c r="J183" s="20" t="n">
        <v>-0.99861</v>
      </c>
      <c r="K183" s="20" t="n">
        <v>0.508298</v>
      </c>
      <c r="L183" s="20" t="n">
        <v>0.543192</v>
      </c>
      <c r="M183" s="17">
        <f>Projection!$C$13*EXP($C$5+SQRT($C$4)*C183)+(Projection!$C$20+MAX(0,Projection!$C$14-Projection!$C$13)/Projection!$C$4-Projection!$C$21)*EXP($C$5+SQRT($C$4)*C183)^0.5</f>
        <v/>
      </c>
      <c r="N183" s="17">
        <f>M183*EXP($C$5+SQRT($C$4)*D183)+(Projection!$D$20+MAX(0,Projection!$C$24-M183)/Projection!$C$4-Projection!$D$21)*EXP($C$5+SQRT($C$4)*D183)^0.5</f>
        <v/>
      </c>
      <c r="O183" s="17">
        <f>N183*EXP($C$5+SQRT($C$4)*E183)+(Projection!$E$20+MAX(0,Projection!$D$24-N183)/Projection!$C$4-Projection!$E$21)*EXP($C$5+SQRT($C$4)*E183)^0.5</f>
        <v/>
      </c>
      <c r="P183" s="17">
        <f>O183*EXP($C$5+SQRT($C$4)*F183)+(Projection!$F$20+MAX(0,Projection!$E$24-O183)/Projection!$C$4-Projection!$F$21)*EXP($C$5+SQRT($C$4)*F183)^0.5</f>
        <v/>
      </c>
      <c r="Q183" s="17">
        <f>P183*EXP($C$5+SQRT($C$4)*G183)+(Projection!$G$20+MAX(0,Projection!$F$24-P183)/Projection!$C$4-Projection!$G$21)*EXP($C$5+SQRT($C$4)*G183)^0.5</f>
        <v/>
      </c>
      <c r="R183" s="17">
        <f>Q183*EXP($C$5+SQRT($C$4)*H183)+(Projection!$H$20+MAX(0,Projection!$G$24-Q183)/Projection!$C$4-Projection!$H$21)*EXP($C$5+SQRT($C$4)*H183)^0.5</f>
        <v/>
      </c>
      <c r="S183" s="17">
        <f>R183*EXP($C$5+SQRT($C$4)*I183)+(Projection!$I$20+MAX(0,Projection!$H$24-R183)/Projection!$C$4-Projection!$I$21)*EXP($C$5+SQRT($C$4)*I183)^0.5</f>
        <v/>
      </c>
      <c r="T183" s="17">
        <f>S183*EXP($C$5+SQRT($C$4)*J183)+(Projection!$J$20+MAX(0,Projection!$I$24-S183)/Projection!$C$4-Projection!$J$21)*EXP($C$5+SQRT($C$4)*J183)^0.5</f>
        <v/>
      </c>
      <c r="U183" s="17">
        <f>T183*EXP($C$5+SQRT($C$4)*K183)+(Projection!$K$20+MAX(0,Projection!$J$24-T183)/Projection!$C$4-Projection!$K$21)*EXP($C$5+SQRT($C$4)*K183)^0.5</f>
        <v/>
      </c>
      <c r="V183" s="17">
        <f>U183*EXP($C$5+SQRT($C$4)*L183)+(Projection!$L$20+MAX(0,Projection!$K$24-U183)/Projection!$C$4-Projection!$L$21)*EXP($C$5+SQRT($C$4)*L183)^0.5</f>
        <v/>
      </c>
      <c r="W183" s="13">
        <f>M183/Projection!$C$24</f>
        <v/>
      </c>
      <c r="X183" s="13">
        <f>N183/Projection!$D$24</f>
        <v/>
      </c>
      <c r="Y183" s="13">
        <f>O183/Projection!$E$24</f>
        <v/>
      </c>
      <c r="Z183" s="13">
        <f>P183/Projection!$F$24</f>
        <v/>
      </c>
      <c r="AA183" s="13">
        <f>Q183/Projection!$G$24</f>
        <v/>
      </c>
      <c r="AB183" s="13">
        <f>R183/Projection!$H$24</f>
        <v/>
      </c>
      <c r="AC183" s="13">
        <f>S183/Projection!$I$24</f>
        <v/>
      </c>
      <c r="AD183" s="13">
        <f>T183/Projection!$J$24</f>
        <v/>
      </c>
      <c r="AE183" s="13">
        <f>U183/Projection!$K$24</f>
        <v/>
      </c>
      <c r="AF183" s="13">
        <f>V183/Projection!$L$24</f>
        <v/>
      </c>
      <c r="AG183" s="13">
        <f>MIN(W183:AF183)</f>
        <v/>
      </c>
    </row>
    <row r="184">
      <c r="B184" s="2" t="n">
        <v>171</v>
      </c>
      <c r="C184" s="20" t="n">
        <v>-0.206102</v>
      </c>
      <c r="D184" s="20" t="n">
        <v>-1.333538</v>
      </c>
      <c r="E184" s="20" t="n">
        <v>-0.902096</v>
      </c>
      <c r="F184" s="20" t="n">
        <v>0.535936</v>
      </c>
      <c r="G184" s="20" t="n">
        <v>-1.172896</v>
      </c>
      <c r="H184" s="20" t="n">
        <v>0.416924</v>
      </c>
      <c r="I184" s="20" t="n">
        <v>1.048488</v>
      </c>
      <c r="J184" s="20" t="n">
        <v>-0.250695</v>
      </c>
      <c r="K184" s="20" t="n">
        <v>-1.400085</v>
      </c>
      <c r="L184" s="20" t="n">
        <v>-0.358496</v>
      </c>
      <c r="M184" s="17">
        <f>Projection!$C$13*EXP($C$5+SQRT($C$4)*C184)+(Projection!$C$20+MAX(0,Projection!$C$14-Projection!$C$13)/Projection!$C$4-Projection!$C$21)*EXP($C$5+SQRT($C$4)*C184)^0.5</f>
        <v/>
      </c>
      <c r="N184" s="17">
        <f>M184*EXP($C$5+SQRT($C$4)*D184)+(Projection!$D$20+MAX(0,Projection!$C$24-M184)/Projection!$C$4-Projection!$D$21)*EXP($C$5+SQRT($C$4)*D184)^0.5</f>
        <v/>
      </c>
      <c r="O184" s="17">
        <f>N184*EXP($C$5+SQRT($C$4)*E184)+(Projection!$E$20+MAX(0,Projection!$D$24-N184)/Projection!$C$4-Projection!$E$21)*EXP($C$5+SQRT($C$4)*E184)^0.5</f>
        <v/>
      </c>
      <c r="P184" s="17">
        <f>O184*EXP($C$5+SQRT($C$4)*F184)+(Projection!$F$20+MAX(0,Projection!$E$24-O184)/Projection!$C$4-Projection!$F$21)*EXP($C$5+SQRT($C$4)*F184)^0.5</f>
        <v/>
      </c>
      <c r="Q184" s="17">
        <f>P184*EXP($C$5+SQRT($C$4)*G184)+(Projection!$G$20+MAX(0,Projection!$F$24-P184)/Projection!$C$4-Projection!$G$21)*EXP($C$5+SQRT($C$4)*G184)^0.5</f>
        <v/>
      </c>
      <c r="R184" s="17">
        <f>Q184*EXP($C$5+SQRT($C$4)*H184)+(Projection!$H$20+MAX(0,Projection!$G$24-Q184)/Projection!$C$4-Projection!$H$21)*EXP($C$5+SQRT($C$4)*H184)^0.5</f>
        <v/>
      </c>
      <c r="S184" s="17">
        <f>R184*EXP($C$5+SQRT($C$4)*I184)+(Projection!$I$20+MAX(0,Projection!$H$24-R184)/Projection!$C$4-Projection!$I$21)*EXP($C$5+SQRT($C$4)*I184)^0.5</f>
        <v/>
      </c>
      <c r="T184" s="17">
        <f>S184*EXP($C$5+SQRT($C$4)*J184)+(Projection!$J$20+MAX(0,Projection!$I$24-S184)/Projection!$C$4-Projection!$J$21)*EXP($C$5+SQRT($C$4)*J184)^0.5</f>
        <v/>
      </c>
      <c r="U184" s="17">
        <f>T184*EXP($C$5+SQRT($C$4)*K184)+(Projection!$K$20+MAX(0,Projection!$J$24-T184)/Projection!$C$4-Projection!$K$21)*EXP($C$5+SQRT($C$4)*K184)^0.5</f>
        <v/>
      </c>
      <c r="V184" s="17">
        <f>U184*EXP($C$5+SQRT($C$4)*L184)+(Projection!$L$20+MAX(0,Projection!$K$24-U184)/Projection!$C$4-Projection!$L$21)*EXP($C$5+SQRT($C$4)*L184)^0.5</f>
        <v/>
      </c>
      <c r="W184" s="13">
        <f>M184/Projection!$C$24</f>
        <v/>
      </c>
      <c r="X184" s="13">
        <f>N184/Projection!$D$24</f>
        <v/>
      </c>
      <c r="Y184" s="13">
        <f>O184/Projection!$E$24</f>
        <v/>
      </c>
      <c r="Z184" s="13">
        <f>P184/Projection!$F$24</f>
        <v/>
      </c>
      <c r="AA184" s="13">
        <f>Q184/Projection!$G$24</f>
        <v/>
      </c>
      <c r="AB184" s="13">
        <f>R184/Projection!$H$24</f>
        <v/>
      </c>
      <c r="AC184" s="13">
        <f>S184/Projection!$I$24</f>
        <v/>
      </c>
      <c r="AD184" s="13">
        <f>T184/Projection!$J$24</f>
        <v/>
      </c>
      <c r="AE184" s="13">
        <f>U184/Projection!$K$24</f>
        <v/>
      </c>
      <c r="AF184" s="13">
        <f>V184/Projection!$L$24</f>
        <v/>
      </c>
      <c r="AG184" s="13">
        <f>MIN(W184:AF184)</f>
        <v/>
      </c>
    </row>
    <row r="185">
      <c r="B185" s="2" t="n">
        <v>172</v>
      </c>
      <c r="C185" s="20" t="n">
        <v>-0.381144</v>
      </c>
      <c r="D185" s="20" t="n">
        <v>-0.488566</v>
      </c>
      <c r="E185" s="20" t="n">
        <v>-1.662169</v>
      </c>
      <c r="F185" s="20" t="n">
        <v>-0.6724869999999999</v>
      </c>
      <c r="G185" s="20" t="n">
        <v>0.309222</v>
      </c>
      <c r="H185" s="20" t="n">
        <v>0.6417890000000001</v>
      </c>
      <c r="I185" s="20" t="n">
        <v>0.497038</v>
      </c>
      <c r="J185" s="20" t="n">
        <v>0.697658</v>
      </c>
      <c r="K185" s="20" t="n">
        <v>2.50447</v>
      </c>
      <c r="L185" s="20" t="n">
        <v>-0.76942</v>
      </c>
      <c r="M185" s="17">
        <f>Projection!$C$13*EXP($C$5+SQRT($C$4)*C185)+(Projection!$C$20+MAX(0,Projection!$C$14-Projection!$C$13)/Projection!$C$4-Projection!$C$21)*EXP($C$5+SQRT($C$4)*C185)^0.5</f>
        <v/>
      </c>
      <c r="N185" s="17">
        <f>M185*EXP($C$5+SQRT($C$4)*D185)+(Projection!$D$20+MAX(0,Projection!$C$24-M185)/Projection!$C$4-Projection!$D$21)*EXP($C$5+SQRT($C$4)*D185)^0.5</f>
        <v/>
      </c>
      <c r="O185" s="17">
        <f>N185*EXP($C$5+SQRT($C$4)*E185)+(Projection!$E$20+MAX(0,Projection!$D$24-N185)/Projection!$C$4-Projection!$E$21)*EXP($C$5+SQRT($C$4)*E185)^0.5</f>
        <v/>
      </c>
      <c r="P185" s="17">
        <f>O185*EXP($C$5+SQRT($C$4)*F185)+(Projection!$F$20+MAX(0,Projection!$E$24-O185)/Projection!$C$4-Projection!$F$21)*EXP($C$5+SQRT($C$4)*F185)^0.5</f>
        <v/>
      </c>
      <c r="Q185" s="17">
        <f>P185*EXP($C$5+SQRT($C$4)*G185)+(Projection!$G$20+MAX(0,Projection!$F$24-P185)/Projection!$C$4-Projection!$G$21)*EXP($C$5+SQRT($C$4)*G185)^0.5</f>
        <v/>
      </c>
      <c r="R185" s="17">
        <f>Q185*EXP($C$5+SQRT($C$4)*H185)+(Projection!$H$20+MAX(0,Projection!$G$24-Q185)/Projection!$C$4-Projection!$H$21)*EXP($C$5+SQRT($C$4)*H185)^0.5</f>
        <v/>
      </c>
      <c r="S185" s="17">
        <f>R185*EXP($C$5+SQRT($C$4)*I185)+(Projection!$I$20+MAX(0,Projection!$H$24-R185)/Projection!$C$4-Projection!$I$21)*EXP($C$5+SQRT($C$4)*I185)^0.5</f>
        <v/>
      </c>
      <c r="T185" s="17">
        <f>S185*EXP($C$5+SQRT($C$4)*J185)+(Projection!$J$20+MAX(0,Projection!$I$24-S185)/Projection!$C$4-Projection!$J$21)*EXP($C$5+SQRT($C$4)*J185)^0.5</f>
        <v/>
      </c>
      <c r="U185" s="17">
        <f>T185*EXP($C$5+SQRT($C$4)*K185)+(Projection!$K$20+MAX(0,Projection!$J$24-T185)/Projection!$C$4-Projection!$K$21)*EXP($C$5+SQRT($C$4)*K185)^0.5</f>
        <v/>
      </c>
      <c r="V185" s="17">
        <f>U185*EXP($C$5+SQRT($C$4)*L185)+(Projection!$L$20+MAX(0,Projection!$K$24-U185)/Projection!$C$4-Projection!$L$21)*EXP($C$5+SQRT($C$4)*L185)^0.5</f>
        <v/>
      </c>
      <c r="W185" s="13">
        <f>M185/Projection!$C$24</f>
        <v/>
      </c>
      <c r="X185" s="13">
        <f>N185/Projection!$D$24</f>
        <v/>
      </c>
      <c r="Y185" s="13">
        <f>O185/Projection!$E$24</f>
        <v/>
      </c>
      <c r="Z185" s="13">
        <f>P185/Projection!$F$24</f>
        <v/>
      </c>
      <c r="AA185" s="13">
        <f>Q185/Projection!$G$24</f>
        <v/>
      </c>
      <c r="AB185" s="13">
        <f>R185/Projection!$H$24</f>
        <v/>
      </c>
      <c r="AC185" s="13">
        <f>S185/Projection!$I$24</f>
        <v/>
      </c>
      <c r="AD185" s="13">
        <f>T185/Projection!$J$24</f>
        <v/>
      </c>
      <c r="AE185" s="13">
        <f>U185/Projection!$K$24</f>
        <v/>
      </c>
      <c r="AF185" s="13">
        <f>V185/Projection!$L$24</f>
        <v/>
      </c>
      <c r="AG185" s="13">
        <f>MIN(W185:AF185)</f>
        <v/>
      </c>
    </row>
    <row r="186">
      <c r="B186" s="2" t="n">
        <v>173</v>
      </c>
      <c r="C186" s="20" t="n">
        <v>0.913427</v>
      </c>
      <c r="D186" s="20" t="n">
        <v>-0.61774</v>
      </c>
      <c r="E186" s="20" t="n">
        <v>1.051357</v>
      </c>
      <c r="F186" s="20" t="n">
        <v>-0.870133</v>
      </c>
      <c r="G186" s="20" t="n">
        <v>1.441968</v>
      </c>
      <c r="H186" s="20" t="n">
        <v>1.564412</v>
      </c>
      <c r="I186" s="20" t="n">
        <v>0.756403</v>
      </c>
      <c r="J186" s="20" t="n">
        <v>-0.324049</v>
      </c>
      <c r="K186" s="20" t="n">
        <v>0.289542</v>
      </c>
      <c r="L186" s="20" t="n">
        <v>0.376908</v>
      </c>
      <c r="M186" s="17">
        <f>Projection!$C$13*EXP($C$5+SQRT($C$4)*C186)+(Projection!$C$20+MAX(0,Projection!$C$14-Projection!$C$13)/Projection!$C$4-Projection!$C$21)*EXP($C$5+SQRT($C$4)*C186)^0.5</f>
        <v/>
      </c>
      <c r="N186" s="17">
        <f>M186*EXP($C$5+SQRT($C$4)*D186)+(Projection!$D$20+MAX(0,Projection!$C$24-M186)/Projection!$C$4-Projection!$D$21)*EXP($C$5+SQRT($C$4)*D186)^0.5</f>
        <v/>
      </c>
      <c r="O186" s="17">
        <f>N186*EXP($C$5+SQRT($C$4)*E186)+(Projection!$E$20+MAX(0,Projection!$D$24-N186)/Projection!$C$4-Projection!$E$21)*EXP($C$5+SQRT($C$4)*E186)^0.5</f>
        <v/>
      </c>
      <c r="P186" s="17">
        <f>O186*EXP($C$5+SQRT($C$4)*F186)+(Projection!$F$20+MAX(0,Projection!$E$24-O186)/Projection!$C$4-Projection!$F$21)*EXP($C$5+SQRT($C$4)*F186)^0.5</f>
        <v/>
      </c>
      <c r="Q186" s="17">
        <f>P186*EXP($C$5+SQRT($C$4)*G186)+(Projection!$G$20+MAX(0,Projection!$F$24-P186)/Projection!$C$4-Projection!$G$21)*EXP($C$5+SQRT($C$4)*G186)^0.5</f>
        <v/>
      </c>
      <c r="R186" s="17">
        <f>Q186*EXP($C$5+SQRT($C$4)*H186)+(Projection!$H$20+MAX(0,Projection!$G$24-Q186)/Projection!$C$4-Projection!$H$21)*EXP($C$5+SQRT($C$4)*H186)^0.5</f>
        <v/>
      </c>
      <c r="S186" s="17">
        <f>R186*EXP($C$5+SQRT($C$4)*I186)+(Projection!$I$20+MAX(0,Projection!$H$24-R186)/Projection!$C$4-Projection!$I$21)*EXP($C$5+SQRT($C$4)*I186)^0.5</f>
        <v/>
      </c>
      <c r="T186" s="17">
        <f>S186*EXP($C$5+SQRT($C$4)*J186)+(Projection!$J$20+MAX(0,Projection!$I$24-S186)/Projection!$C$4-Projection!$J$21)*EXP($C$5+SQRT($C$4)*J186)^0.5</f>
        <v/>
      </c>
      <c r="U186" s="17">
        <f>T186*EXP($C$5+SQRT($C$4)*K186)+(Projection!$K$20+MAX(0,Projection!$J$24-T186)/Projection!$C$4-Projection!$K$21)*EXP($C$5+SQRT($C$4)*K186)^0.5</f>
        <v/>
      </c>
      <c r="V186" s="17">
        <f>U186*EXP($C$5+SQRT($C$4)*L186)+(Projection!$L$20+MAX(0,Projection!$K$24-U186)/Projection!$C$4-Projection!$L$21)*EXP($C$5+SQRT($C$4)*L186)^0.5</f>
        <v/>
      </c>
      <c r="W186" s="13">
        <f>M186/Projection!$C$24</f>
        <v/>
      </c>
      <c r="X186" s="13">
        <f>N186/Projection!$D$24</f>
        <v/>
      </c>
      <c r="Y186" s="13">
        <f>O186/Projection!$E$24</f>
        <v/>
      </c>
      <c r="Z186" s="13">
        <f>P186/Projection!$F$24</f>
        <v/>
      </c>
      <c r="AA186" s="13">
        <f>Q186/Projection!$G$24</f>
        <v/>
      </c>
      <c r="AB186" s="13">
        <f>R186/Projection!$H$24</f>
        <v/>
      </c>
      <c r="AC186" s="13">
        <f>S186/Projection!$I$24</f>
        <v/>
      </c>
      <c r="AD186" s="13">
        <f>T186/Projection!$J$24</f>
        <v/>
      </c>
      <c r="AE186" s="13">
        <f>U186/Projection!$K$24</f>
        <v/>
      </c>
      <c r="AF186" s="13">
        <f>V186/Projection!$L$24</f>
        <v/>
      </c>
      <c r="AG186" s="13">
        <f>MIN(W186:AF186)</f>
        <v/>
      </c>
    </row>
    <row r="187">
      <c r="B187" s="2" t="n">
        <v>174</v>
      </c>
      <c r="C187" s="20" t="n">
        <v>-1.020005</v>
      </c>
      <c r="D187" s="20" t="n">
        <v>0.09599299999999999</v>
      </c>
      <c r="E187" s="20" t="n">
        <v>0.048652</v>
      </c>
      <c r="F187" s="20" t="n">
        <v>-0.310029</v>
      </c>
      <c r="G187" s="20" t="n">
        <v>1.986976</v>
      </c>
      <c r="H187" s="20" t="n">
        <v>0.42491</v>
      </c>
      <c r="I187" s="20" t="n">
        <v>-0.07162</v>
      </c>
      <c r="J187" s="20" t="n">
        <v>-0.976735</v>
      </c>
      <c r="K187" s="20" t="n">
        <v>-0.574507</v>
      </c>
      <c r="L187" s="20" t="n">
        <v>2.293207</v>
      </c>
      <c r="M187" s="17">
        <f>Projection!$C$13*EXP($C$5+SQRT($C$4)*C187)+(Projection!$C$20+MAX(0,Projection!$C$14-Projection!$C$13)/Projection!$C$4-Projection!$C$21)*EXP($C$5+SQRT($C$4)*C187)^0.5</f>
        <v/>
      </c>
      <c r="N187" s="17">
        <f>M187*EXP($C$5+SQRT($C$4)*D187)+(Projection!$D$20+MAX(0,Projection!$C$24-M187)/Projection!$C$4-Projection!$D$21)*EXP($C$5+SQRT($C$4)*D187)^0.5</f>
        <v/>
      </c>
      <c r="O187" s="17">
        <f>N187*EXP($C$5+SQRT($C$4)*E187)+(Projection!$E$20+MAX(0,Projection!$D$24-N187)/Projection!$C$4-Projection!$E$21)*EXP($C$5+SQRT($C$4)*E187)^0.5</f>
        <v/>
      </c>
      <c r="P187" s="17">
        <f>O187*EXP($C$5+SQRT($C$4)*F187)+(Projection!$F$20+MAX(0,Projection!$E$24-O187)/Projection!$C$4-Projection!$F$21)*EXP($C$5+SQRT($C$4)*F187)^0.5</f>
        <v/>
      </c>
      <c r="Q187" s="17">
        <f>P187*EXP($C$5+SQRT($C$4)*G187)+(Projection!$G$20+MAX(0,Projection!$F$24-P187)/Projection!$C$4-Projection!$G$21)*EXP($C$5+SQRT($C$4)*G187)^0.5</f>
        <v/>
      </c>
      <c r="R187" s="17">
        <f>Q187*EXP($C$5+SQRT($C$4)*H187)+(Projection!$H$20+MAX(0,Projection!$G$24-Q187)/Projection!$C$4-Projection!$H$21)*EXP($C$5+SQRT($C$4)*H187)^0.5</f>
        <v/>
      </c>
      <c r="S187" s="17">
        <f>R187*EXP($C$5+SQRT($C$4)*I187)+(Projection!$I$20+MAX(0,Projection!$H$24-R187)/Projection!$C$4-Projection!$I$21)*EXP($C$5+SQRT($C$4)*I187)^0.5</f>
        <v/>
      </c>
      <c r="T187" s="17">
        <f>S187*EXP($C$5+SQRT($C$4)*J187)+(Projection!$J$20+MAX(0,Projection!$I$24-S187)/Projection!$C$4-Projection!$J$21)*EXP($C$5+SQRT($C$4)*J187)^0.5</f>
        <v/>
      </c>
      <c r="U187" s="17">
        <f>T187*EXP($C$5+SQRT($C$4)*K187)+(Projection!$K$20+MAX(0,Projection!$J$24-T187)/Projection!$C$4-Projection!$K$21)*EXP($C$5+SQRT($C$4)*K187)^0.5</f>
        <v/>
      </c>
      <c r="V187" s="17">
        <f>U187*EXP($C$5+SQRT($C$4)*L187)+(Projection!$L$20+MAX(0,Projection!$K$24-U187)/Projection!$C$4-Projection!$L$21)*EXP($C$5+SQRT($C$4)*L187)^0.5</f>
        <v/>
      </c>
      <c r="W187" s="13">
        <f>M187/Projection!$C$24</f>
        <v/>
      </c>
      <c r="X187" s="13">
        <f>N187/Projection!$D$24</f>
        <v/>
      </c>
      <c r="Y187" s="13">
        <f>O187/Projection!$E$24</f>
        <v/>
      </c>
      <c r="Z187" s="13">
        <f>P187/Projection!$F$24</f>
        <v/>
      </c>
      <c r="AA187" s="13">
        <f>Q187/Projection!$G$24</f>
        <v/>
      </c>
      <c r="AB187" s="13">
        <f>R187/Projection!$H$24</f>
        <v/>
      </c>
      <c r="AC187" s="13">
        <f>S187/Projection!$I$24</f>
        <v/>
      </c>
      <c r="AD187" s="13">
        <f>T187/Projection!$J$24</f>
        <v/>
      </c>
      <c r="AE187" s="13">
        <f>U187/Projection!$K$24</f>
        <v/>
      </c>
      <c r="AF187" s="13">
        <f>V187/Projection!$L$24</f>
        <v/>
      </c>
      <c r="AG187" s="13">
        <f>MIN(W187:AF187)</f>
        <v/>
      </c>
    </row>
    <row r="188">
      <c r="B188" s="2" t="n">
        <v>175</v>
      </c>
      <c r="C188" s="20" t="n">
        <v>1.157228</v>
      </c>
      <c r="D188" s="20" t="n">
        <v>1.139062</v>
      </c>
      <c r="E188" s="20" t="n">
        <v>-0.240293</v>
      </c>
      <c r="F188" s="20" t="n">
        <v>-1.280317</v>
      </c>
      <c r="G188" s="20" t="n">
        <v>-0.641794</v>
      </c>
      <c r="H188" s="20" t="n">
        <v>-1.213677</v>
      </c>
      <c r="I188" s="20" t="n">
        <v>0.086743</v>
      </c>
      <c r="J188" s="20" t="n">
        <v>-1.279089</v>
      </c>
      <c r="K188" s="20" t="n">
        <v>0.90251</v>
      </c>
      <c r="L188" s="20" t="n">
        <v>-0.033229</v>
      </c>
      <c r="M188" s="17">
        <f>Projection!$C$13*EXP($C$5+SQRT($C$4)*C188)+(Projection!$C$20+MAX(0,Projection!$C$14-Projection!$C$13)/Projection!$C$4-Projection!$C$21)*EXP($C$5+SQRT($C$4)*C188)^0.5</f>
        <v/>
      </c>
      <c r="N188" s="17">
        <f>M188*EXP($C$5+SQRT($C$4)*D188)+(Projection!$D$20+MAX(0,Projection!$C$24-M188)/Projection!$C$4-Projection!$D$21)*EXP($C$5+SQRT($C$4)*D188)^0.5</f>
        <v/>
      </c>
      <c r="O188" s="17">
        <f>N188*EXP($C$5+SQRT($C$4)*E188)+(Projection!$E$20+MAX(0,Projection!$D$24-N188)/Projection!$C$4-Projection!$E$21)*EXP($C$5+SQRT($C$4)*E188)^0.5</f>
        <v/>
      </c>
      <c r="P188" s="17">
        <f>O188*EXP($C$5+SQRT($C$4)*F188)+(Projection!$F$20+MAX(0,Projection!$E$24-O188)/Projection!$C$4-Projection!$F$21)*EXP($C$5+SQRT($C$4)*F188)^0.5</f>
        <v/>
      </c>
      <c r="Q188" s="17">
        <f>P188*EXP($C$5+SQRT($C$4)*G188)+(Projection!$G$20+MAX(0,Projection!$F$24-P188)/Projection!$C$4-Projection!$G$21)*EXP($C$5+SQRT($C$4)*G188)^0.5</f>
        <v/>
      </c>
      <c r="R188" s="17">
        <f>Q188*EXP($C$5+SQRT($C$4)*H188)+(Projection!$H$20+MAX(0,Projection!$G$24-Q188)/Projection!$C$4-Projection!$H$21)*EXP($C$5+SQRT($C$4)*H188)^0.5</f>
        <v/>
      </c>
      <c r="S188" s="17">
        <f>R188*EXP($C$5+SQRT($C$4)*I188)+(Projection!$I$20+MAX(0,Projection!$H$24-R188)/Projection!$C$4-Projection!$I$21)*EXP($C$5+SQRT($C$4)*I188)^0.5</f>
        <v/>
      </c>
      <c r="T188" s="17">
        <f>S188*EXP($C$5+SQRT($C$4)*J188)+(Projection!$J$20+MAX(0,Projection!$I$24-S188)/Projection!$C$4-Projection!$J$21)*EXP($C$5+SQRT($C$4)*J188)^0.5</f>
        <v/>
      </c>
      <c r="U188" s="17">
        <f>T188*EXP($C$5+SQRT($C$4)*K188)+(Projection!$K$20+MAX(0,Projection!$J$24-T188)/Projection!$C$4-Projection!$K$21)*EXP($C$5+SQRT($C$4)*K188)^0.5</f>
        <v/>
      </c>
      <c r="V188" s="17">
        <f>U188*EXP($C$5+SQRT($C$4)*L188)+(Projection!$L$20+MAX(0,Projection!$K$24-U188)/Projection!$C$4-Projection!$L$21)*EXP($C$5+SQRT($C$4)*L188)^0.5</f>
        <v/>
      </c>
      <c r="W188" s="13">
        <f>M188/Projection!$C$24</f>
        <v/>
      </c>
      <c r="X188" s="13">
        <f>N188/Projection!$D$24</f>
        <v/>
      </c>
      <c r="Y188" s="13">
        <f>O188/Projection!$E$24</f>
        <v/>
      </c>
      <c r="Z188" s="13">
        <f>P188/Projection!$F$24</f>
        <v/>
      </c>
      <c r="AA188" s="13">
        <f>Q188/Projection!$G$24</f>
        <v/>
      </c>
      <c r="AB188" s="13">
        <f>R188/Projection!$H$24</f>
        <v/>
      </c>
      <c r="AC188" s="13">
        <f>S188/Projection!$I$24</f>
        <v/>
      </c>
      <c r="AD188" s="13">
        <f>T188/Projection!$J$24</f>
        <v/>
      </c>
      <c r="AE188" s="13">
        <f>U188/Projection!$K$24</f>
        <v/>
      </c>
      <c r="AF188" s="13">
        <f>V188/Projection!$L$24</f>
        <v/>
      </c>
      <c r="AG188" s="13">
        <f>MIN(W188:AF188)</f>
        <v/>
      </c>
    </row>
    <row r="189">
      <c r="B189" s="2" t="n">
        <v>176</v>
      </c>
      <c r="C189" s="20" t="n">
        <v>1.916937</v>
      </c>
      <c r="D189" s="20" t="n">
        <v>1.257086</v>
      </c>
      <c r="E189" s="20" t="n">
        <v>-0.528542</v>
      </c>
      <c r="F189" s="20" t="n">
        <v>0.527224</v>
      </c>
      <c r="G189" s="20" t="n">
        <v>0.252155</v>
      </c>
      <c r="H189" s="20" t="n">
        <v>0.200683</v>
      </c>
      <c r="I189" s="20" t="n">
        <v>-0.879948</v>
      </c>
      <c r="J189" s="20" t="n">
        <v>0.306743</v>
      </c>
      <c r="K189" s="20" t="n">
        <v>-0.306186</v>
      </c>
      <c r="L189" s="20" t="n">
        <v>0.061342</v>
      </c>
      <c r="M189" s="17">
        <f>Projection!$C$13*EXP($C$5+SQRT($C$4)*C189)+(Projection!$C$20+MAX(0,Projection!$C$14-Projection!$C$13)/Projection!$C$4-Projection!$C$21)*EXP($C$5+SQRT($C$4)*C189)^0.5</f>
        <v/>
      </c>
      <c r="N189" s="17">
        <f>M189*EXP($C$5+SQRT($C$4)*D189)+(Projection!$D$20+MAX(0,Projection!$C$24-M189)/Projection!$C$4-Projection!$D$21)*EXP($C$5+SQRT($C$4)*D189)^0.5</f>
        <v/>
      </c>
      <c r="O189" s="17">
        <f>N189*EXP($C$5+SQRT($C$4)*E189)+(Projection!$E$20+MAX(0,Projection!$D$24-N189)/Projection!$C$4-Projection!$E$21)*EXP($C$5+SQRT($C$4)*E189)^0.5</f>
        <v/>
      </c>
      <c r="P189" s="17">
        <f>O189*EXP($C$5+SQRT($C$4)*F189)+(Projection!$F$20+MAX(0,Projection!$E$24-O189)/Projection!$C$4-Projection!$F$21)*EXP($C$5+SQRT($C$4)*F189)^0.5</f>
        <v/>
      </c>
      <c r="Q189" s="17">
        <f>P189*EXP($C$5+SQRT($C$4)*G189)+(Projection!$G$20+MAX(0,Projection!$F$24-P189)/Projection!$C$4-Projection!$G$21)*EXP($C$5+SQRT($C$4)*G189)^0.5</f>
        <v/>
      </c>
      <c r="R189" s="17">
        <f>Q189*EXP($C$5+SQRT($C$4)*H189)+(Projection!$H$20+MAX(0,Projection!$G$24-Q189)/Projection!$C$4-Projection!$H$21)*EXP($C$5+SQRT($C$4)*H189)^0.5</f>
        <v/>
      </c>
      <c r="S189" s="17">
        <f>R189*EXP($C$5+SQRT($C$4)*I189)+(Projection!$I$20+MAX(0,Projection!$H$24-R189)/Projection!$C$4-Projection!$I$21)*EXP($C$5+SQRT($C$4)*I189)^0.5</f>
        <v/>
      </c>
      <c r="T189" s="17">
        <f>S189*EXP($C$5+SQRT($C$4)*J189)+(Projection!$J$20+MAX(0,Projection!$I$24-S189)/Projection!$C$4-Projection!$J$21)*EXP($C$5+SQRT($C$4)*J189)^0.5</f>
        <v/>
      </c>
      <c r="U189" s="17">
        <f>T189*EXP($C$5+SQRT($C$4)*K189)+(Projection!$K$20+MAX(0,Projection!$J$24-T189)/Projection!$C$4-Projection!$K$21)*EXP($C$5+SQRT($C$4)*K189)^0.5</f>
        <v/>
      </c>
      <c r="V189" s="17">
        <f>U189*EXP($C$5+SQRT($C$4)*L189)+(Projection!$L$20+MAX(0,Projection!$K$24-U189)/Projection!$C$4-Projection!$L$21)*EXP($C$5+SQRT($C$4)*L189)^0.5</f>
        <v/>
      </c>
      <c r="W189" s="13">
        <f>M189/Projection!$C$24</f>
        <v/>
      </c>
      <c r="X189" s="13">
        <f>N189/Projection!$D$24</f>
        <v/>
      </c>
      <c r="Y189" s="13">
        <f>O189/Projection!$E$24</f>
        <v/>
      </c>
      <c r="Z189" s="13">
        <f>P189/Projection!$F$24</f>
        <v/>
      </c>
      <c r="AA189" s="13">
        <f>Q189/Projection!$G$24</f>
        <v/>
      </c>
      <c r="AB189" s="13">
        <f>R189/Projection!$H$24</f>
        <v/>
      </c>
      <c r="AC189" s="13">
        <f>S189/Projection!$I$24</f>
        <v/>
      </c>
      <c r="AD189" s="13">
        <f>T189/Projection!$J$24</f>
        <v/>
      </c>
      <c r="AE189" s="13">
        <f>U189/Projection!$K$24</f>
        <v/>
      </c>
      <c r="AF189" s="13">
        <f>V189/Projection!$L$24</f>
        <v/>
      </c>
      <c r="AG189" s="13">
        <f>MIN(W189:AF189)</f>
        <v/>
      </c>
    </row>
    <row r="190">
      <c r="B190" s="2" t="n">
        <v>177</v>
      </c>
      <c r="C190" s="20" t="n">
        <v>-1.149648</v>
      </c>
      <c r="D190" s="20" t="n">
        <v>1.053003</v>
      </c>
      <c r="E190" s="20" t="n">
        <v>-0.681332</v>
      </c>
      <c r="F190" s="20" t="n">
        <v>0.046697</v>
      </c>
      <c r="G190" s="20" t="n">
        <v>-1.240615</v>
      </c>
      <c r="H190" s="20" t="n">
        <v>-1.462224</v>
      </c>
      <c r="I190" s="20" t="n">
        <v>0.644406</v>
      </c>
      <c r="J190" s="20" t="n">
        <v>-1.306072</v>
      </c>
      <c r="K190" s="20" t="n">
        <v>-0.525371</v>
      </c>
      <c r="L190" s="20" t="n">
        <v>1.123238</v>
      </c>
      <c r="M190" s="17">
        <f>Projection!$C$13*EXP($C$5+SQRT($C$4)*C190)+(Projection!$C$20+MAX(0,Projection!$C$14-Projection!$C$13)/Projection!$C$4-Projection!$C$21)*EXP($C$5+SQRT($C$4)*C190)^0.5</f>
        <v/>
      </c>
      <c r="N190" s="17">
        <f>M190*EXP($C$5+SQRT($C$4)*D190)+(Projection!$D$20+MAX(0,Projection!$C$24-M190)/Projection!$C$4-Projection!$D$21)*EXP($C$5+SQRT($C$4)*D190)^0.5</f>
        <v/>
      </c>
      <c r="O190" s="17">
        <f>N190*EXP($C$5+SQRT($C$4)*E190)+(Projection!$E$20+MAX(0,Projection!$D$24-N190)/Projection!$C$4-Projection!$E$21)*EXP($C$5+SQRT($C$4)*E190)^0.5</f>
        <v/>
      </c>
      <c r="P190" s="17">
        <f>O190*EXP($C$5+SQRT($C$4)*F190)+(Projection!$F$20+MAX(0,Projection!$E$24-O190)/Projection!$C$4-Projection!$F$21)*EXP($C$5+SQRT($C$4)*F190)^0.5</f>
        <v/>
      </c>
      <c r="Q190" s="17">
        <f>P190*EXP($C$5+SQRT($C$4)*G190)+(Projection!$G$20+MAX(0,Projection!$F$24-P190)/Projection!$C$4-Projection!$G$21)*EXP($C$5+SQRT($C$4)*G190)^0.5</f>
        <v/>
      </c>
      <c r="R190" s="17">
        <f>Q190*EXP($C$5+SQRT($C$4)*H190)+(Projection!$H$20+MAX(0,Projection!$G$24-Q190)/Projection!$C$4-Projection!$H$21)*EXP($C$5+SQRT($C$4)*H190)^0.5</f>
        <v/>
      </c>
      <c r="S190" s="17">
        <f>R190*EXP($C$5+SQRT($C$4)*I190)+(Projection!$I$20+MAX(0,Projection!$H$24-R190)/Projection!$C$4-Projection!$I$21)*EXP($C$5+SQRT($C$4)*I190)^0.5</f>
        <v/>
      </c>
      <c r="T190" s="17">
        <f>S190*EXP($C$5+SQRT($C$4)*J190)+(Projection!$J$20+MAX(0,Projection!$I$24-S190)/Projection!$C$4-Projection!$J$21)*EXP($C$5+SQRT($C$4)*J190)^0.5</f>
        <v/>
      </c>
      <c r="U190" s="17">
        <f>T190*EXP($C$5+SQRT($C$4)*K190)+(Projection!$K$20+MAX(0,Projection!$J$24-T190)/Projection!$C$4-Projection!$K$21)*EXP($C$5+SQRT($C$4)*K190)^0.5</f>
        <v/>
      </c>
      <c r="V190" s="17">
        <f>U190*EXP($C$5+SQRT($C$4)*L190)+(Projection!$L$20+MAX(0,Projection!$K$24-U190)/Projection!$C$4-Projection!$L$21)*EXP($C$5+SQRT($C$4)*L190)^0.5</f>
        <v/>
      </c>
      <c r="W190" s="13">
        <f>M190/Projection!$C$24</f>
        <v/>
      </c>
      <c r="X190" s="13">
        <f>N190/Projection!$D$24</f>
        <v/>
      </c>
      <c r="Y190" s="13">
        <f>O190/Projection!$E$24</f>
        <v/>
      </c>
      <c r="Z190" s="13">
        <f>P190/Projection!$F$24</f>
        <v/>
      </c>
      <c r="AA190" s="13">
        <f>Q190/Projection!$G$24</f>
        <v/>
      </c>
      <c r="AB190" s="13">
        <f>R190/Projection!$H$24</f>
        <v/>
      </c>
      <c r="AC190" s="13">
        <f>S190/Projection!$I$24</f>
        <v/>
      </c>
      <c r="AD190" s="13">
        <f>T190/Projection!$J$24</f>
        <v/>
      </c>
      <c r="AE190" s="13">
        <f>U190/Projection!$K$24</f>
        <v/>
      </c>
      <c r="AF190" s="13">
        <f>V190/Projection!$L$24</f>
        <v/>
      </c>
      <c r="AG190" s="13">
        <f>MIN(W190:AF190)</f>
        <v/>
      </c>
    </row>
    <row r="191">
      <c r="B191" s="2" t="n">
        <v>178</v>
      </c>
      <c r="C191" s="20" t="n">
        <v>0.272764</v>
      </c>
      <c r="D191" s="20" t="n">
        <v>-0.851648</v>
      </c>
      <c r="E191" s="20" t="n">
        <v>0.136302</v>
      </c>
      <c r="F191" s="20" t="n">
        <v>-0.895977</v>
      </c>
      <c r="G191" s="20" t="n">
        <v>0.586591</v>
      </c>
      <c r="H191" s="20" t="n">
        <v>-1.956903</v>
      </c>
      <c r="I191" s="20" t="n">
        <v>0.516112</v>
      </c>
      <c r="J191" s="20" t="n">
        <v>-0.06376999999999999</v>
      </c>
      <c r="K191" s="20" t="n">
        <v>1.1603</v>
      </c>
      <c r="L191" s="20" t="n">
        <v>2.036423</v>
      </c>
      <c r="M191" s="17">
        <f>Projection!$C$13*EXP($C$5+SQRT($C$4)*C191)+(Projection!$C$20+MAX(0,Projection!$C$14-Projection!$C$13)/Projection!$C$4-Projection!$C$21)*EXP($C$5+SQRT($C$4)*C191)^0.5</f>
        <v/>
      </c>
      <c r="N191" s="17">
        <f>M191*EXP($C$5+SQRT($C$4)*D191)+(Projection!$D$20+MAX(0,Projection!$C$24-M191)/Projection!$C$4-Projection!$D$21)*EXP($C$5+SQRT($C$4)*D191)^0.5</f>
        <v/>
      </c>
      <c r="O191" s="17">
        <f>N191*EXP($C$5+SQRT($C$4)*E191)+(Projection!$E$20+MAX(0,Projection!$D$24-N191)/Projection!$C$4-Projection!$E$21)*EXP($C$5+SQRT($C$4)*E191)^0.5</f>
        <v/>
      </c>
      <c r="P191" s="17">
        <f>O191*EXP($C$5+SQRT($C$4)*F191)+(Projection!$F$20+MAX(0,Projection!$E$24-O191)/Projection!$C$4-Projection!$F$21)*EXP($C$5+SQRT($C$4)*F191)^0.5</f>
        <v/>
      </c>
      <c r="Q191" s="17">
        <f>P191*EXP($C$5+SQRT($C$4)*G191)+(Projection!$G$20+MAX(0,Projection!$F$24-P191)/Projection!$C$4-Projection!$G$21)*EXP($C$5+SQRT($C$4)*G191)^0.5</f>
        <v/>
      </c>
      <c r="R191" s="17">
        <f>Q191*EXP($C$5+SQRT($C$4)*H191)+(Projection!$H$20+MAX(0,Projection!$G$24-Q191)/Projection!$C$4-Projection!$H$21)*EXP($C$5+SQRT($C$4)*H191)^0.5</f>
        <v/>
      </c>
      <c r="S191" s="17">
        <f>R191*EXP($C$5+SQRT($C$4)*I191)+(Projection!$I$20+MAX(0,Projection!$H$24-R191)/Projection!$C$4-Projection!$I$21)*EXP($C$5+SQRT($C$4)*I191)^0.5</f>
        <v/>
      </c>
      <c r="T191" s="17">
        <f>S191*EXP($C$5+SQRT($C$4)*J191)+(Projection!$J$20+MAX(0,Projection!$I$24-S191)/Projection!$C$4-Projection!$J$21)*EXP($C$5+SQRT($C$4)*J191)^0.5</f>
        <v/>
      </c>
      <c r="U191" s="17">
        <f>T191*EXP($C$5+SQRT($C$4)*K191)+(Projection!$K$20+MAX(0,Projection!$J$24-T191)/Projection!$C$4-Projection!$K$21)*EXP($C$5+SQRT($C$4)*K191)^0.5</f>
        <v/>
      </c>
      <c r="V191" s="17">
        <f>U191*EXP($C$5+SQRT($C$4)*L191)+(Projection!$L$20+MAX(0,Projection!$K$24-U191)/Projection!$C$4-Projection!$L$21)*EXP($C$5+SQRT($C$4)*L191)^0.5</f>
        <v/>
      </c>
      <c r="W191" s="13">
        <f>M191/Projection!$C$24</f>
        <v/>
      </c>
      <c r="X191" s="13">
        <f>N191/Projection!$D$24</f>
        <v/>
      </c>
      <c r="Y191" s="13">
        <f>O191/Projection!$E$24</f>
        <v/>
      </c>
      <c r="Z191" s="13">
        <f>P191/Projection!$F$24</f>
        <v/>
      </c>
      <c r="AA191" s="13">
        <f>Q191/Projection!$G$24</f>
        <v/>
      </c>
      <c r="AB191" s="13">
        <f>R191/Projection!$H$24</f>
        <v/>
      </c>
      <c r="AC191" s="13">
        <f>S191/Projection!$I$24</f>
        <v/>
      </c>
      <c r="AD191" s="13">
        <f>T191/Projection!$J$24</f>
        <v/>
      </c>
      <c r="AE191" s="13">
        <f>U191/Projection!$K$24</f>
        <v/>
      </c>
      <c r="AF191" s="13">
        <f>V191/Projection!$L$24</f>
        <v/>
      </c>
      <c r="AG191" s="13">
        <f>MIN(W191:AF191)</f>
        <v/>
      </c>
    </row>
    <row r="192">
      <c r="B192" s="2" t="n">
        <v>179</v>
      </c>
      <c r="C192" s="20" t="n">
        <v>-0.6800850000000001</v>
      </c>
      <c r="D192" s="20" t="n">
        <v>0.382694</v>
      </c>
      <c r="E192" s="20" t="n">
        <v>1.010687</v>
      </c>
      <c r="F192" s="20" t="n">
        <v>0.209674</v>
      </c>
      <c r="G192" s="20" t="n">
        <v>-1.254603</v>
      </c>
      <c r="H192" s="20" t="n">
        <v>1.270337</v>
      </c>
      <c r="I192" s="20" t="n">
        <v>0.634202</v>
      </c>
      <c r="J192" s="20" t="n">
        <v>-0.149595</v>
      </c>
      <c r="K192" s="20" t="n">
        <v>-0.181503</v>
      </c>
      <c r="L192" s="20" t="n">
        <v>-1.05361</v>
      </c>
      <c r="M192" s="17">
        <f>Projection!$C$13*EXP($C$5+SQRT($C$4)*C192)+(Projection!$C$20+MAX(0,Projection!$C$14-Projection!$C$13)/Projection!$C$4-Projection!$C$21)*EXP($C$5+SQRT($C$4)*C192)^0.5</f>
        <v/>
      </c>
      <c r="N192" s="17">
        <f>M192*EXP($C$5+SQRT($C$4)*D192)+(Projection!$D$20+MAX(0,Projection!$C$24-M192)/Projection!$C$4-Projection!$D$21)*EXP($C$5+SQRT($C$4)*D192)^0.5</f>
        <v/>
      </c>
      <c r="O192" s="17">
        <f>N192*EXP($C$5+SQRT($C$4)*E192)+(Projection!$E$20+MAX(0,Projection!$D$24-N192)/Projection!$C$4-Projection!$E$21)*EXP($C$5+SQRT($C$4)*E192)^0.5</f>
        <v/>
      </c>
      <c r="P192" s="17">
        <f>O192*EXP($C$5+SQRT($C$4)*F192)+(Projection!$F$20+MAX(0,Projection!$E$24-O192)/Projection!$C$4-Projection!$F$21)*EXP($C$5+SQRT($C$4)*F192)^0.5</f>
        <v/>
      </c>
      <c r="Q192" s="17">
        <f>P192*EXP($C$5+SQRT($C$4)*G192)+(Projection!$G$20+MAX(0,Projection!$F$24-P192)/Projection!$C$4-Projection!$G$21)*EXP($C$5+SQRT($C$4)*G192)^0.5</f>
        <v/>
      </c>
      <c r="R192" s="17">
        <f>Q192*EXP($C$5+SQRT($C$4)*H192)+(Projection!$H$20+MAX(0,Projection!$G$24-Q192)/Projection!$C$4-Projection!$H$21)*EXP($C$5+SQRT($C$4)*H192)^0.5</f>
        <v/>
      </c>
      <c r="S192" s="17">
        <f>R192*EXP($C$5+SQRT($C$4)*I192)+(Projection!$I$20+MAX(0,Projection!$H$24-R192)/Projection!$C$4-Projection!$I$21)*EXP($C$5+SQRT($C$4)*I192)^0.5</f>
        <v/>
      </c>
      <c r="T192" s="17">
        <f>S192*EXP($C$5+SQRT($C$4)*J192)+(Projection!$J$20+MAX(0,Projection!$I$24-S192)/Projection!$C$4-Projection!$J$21)*EXP($C$5+SQRT($C$4)*J192)^0.5</f>
        <v/>
      </c>
      <c r="U192" s="17">
        <f>T192*EXP($C$5+SQRT($C$4)*K192)+(Projection!$K$20+MAX(0,Projection!$J$24-T192)/Projection!$C$4-Projection!$K$21)*EXP($C$5+SQRT($C$4)*K192)^0.5</f>
        <v/>
      </c>
      <c r="V192" s="17">
        <f>U192*EXP($C$5+SQRT($C$4)*L192)+(Projection!$L$20+MAX(0,Projection!$K$24-U192)/Projection!$C$4-Projection!$L$21)*EXP($C$5+SQRT($C$4)*L192)^0.5</f>
        <v/>
      </c>
      <c r="W192" s="13">
        <f>M192/Projection!$C$24</f>
        <v/>
      </c>
      <c r="X192" s="13">
        <f>N192/Projection!$D$24</f>
        <v/>
      </c>
      <c r="Y192" s="13">
        <f>O192/Projection!$E$24</f>
        <v/>
      </c>
      <c r="Z192" s="13">
        <f>P192/Projection!$F$24</f>
        <v/>
      </c>
      <c r="AA192" s="13">
        <f>Q192/Projection!$G$24</f>
        <v/>
      </c>
      <c r="AB192" s="13">
        <f>R192/Projection!$H$24</f>
        <v/>
      </c>
      <c r="AC192" s="13">
        <f>S192/Projection!$I$24</f>
        <v/>
      </c>
      <c r="AD192" s="13">
        <f>T192/Projection!$J$24</f>
        <v/>
      </c>
      <c r="AE192" s="13">
        <f>U192/Projection!$K$24</f>
        <v/>
      </c>
      <c r="AF192" s="13">
        <f>V192/Projection!$L$24</f>
        <v/>
      </c>
      <c r="AG192" s="13">
        <f>MIN(W192:AF192)</f>
        <v/>
      </c>
    </row>
    <row r="193">
      <c r="B193" s="2" t="n">
        <v>180</v>
      </c>
      <c r="C193" s="20" t="n">
        <v>-0.733078</v>
      </c>
      <c r="D193" s="20" t="n">
        <v>1.260071</v>
      </c>
      <c r="E193" s="20" t="n">
        <v>-0.870194</v>
      </c>
      <c r="F193" s="20" t="n">
        <v>1.613518</v>
      </c>
      <c r="G193" s="20" t="n">
        <v>0.721147</v>
      </c>
      <c r="H193" s="20" t="n">
        <v>-0.85271</v>
      </c>
      <c r="I193" s="20" t="n">
        <v>-1.197817</v>
      </c>
      <c r="J193" s="20" t="n">
        <v>0.309556</v>
      </c>
      <c r="K193" s="20" t="n">
        <v>0.029087</v>
      </c>
      <c r="L193" s="20" t="n">
        <v>0.651677</v>
      </c>
      <c r="M193" s="17">
        <f>Projection!$C$13*EXP($C$5+SQRT($C$4)*C193)+(Projection!$C$20+MAX(0,Projection!$C$14-Projection!$C$13)/Projection!$C$4-Projection!$C$21)*EXP($C$5+SQRT($C$4)*C193)^0.5</f>
        <v/>
      </c>
      <c r="N193" s="17">
        <f>M193*EXP($C$5+SQRT($C$4)*D193)+(Projection!$D$20+MAX(0,Projection!$C$24-M193)/Projection!$C$4-Projection!$D$21)*EXP($C$5+SQRT($C$4)*D193)^0.5</f>
        <v/>
      </c>
      <c r="O193" s="17">
        <f>N193*EXP($C$5+SQRT($C$4)*E193)+(Projection!$E$20+MAX(0,Projection!$D$24-N193)/Projection!$C$4-Projection!$E$21)*EXP($C$5+SQRT($C$4)*E193)^0.5</f>
        <v/>
      </c>
      <c r="P193" s="17">
        <f>O193*EXP($C$5+SQRT($C$4)*F193)+(Projection!$F$20+MAX(0,Projection!$E$24-O193)/Projection!$C$4-Projection!$F$21)*EXP($C$5+SQRT($C$4)*F193)^0.5</f>
        <v/>
      </c>
      <c r="Q193" s="17">
        <f>P193*EXP($C$5+SQRT($C$4)*G193)+(Projection!$G$20+MAX(0,Projection!$F$24-P193)/Projection!$C$4-Projection!$G$21)*EXP($C$5+SQRT($C$4)*G193)^0.5</f>
        <v/>
      </c>
      <c r="R193" s="17">
        <f>Q193*EXP($C$5+SQRT($C$4)*H193)+(Projection!$H$20+MAX(0,Projection!$G$24-Q193)/Projection!$C$4-Projection!$H$21)*EXP($C$5+SQRT($C$4)*H193)^0.5</f>
        <v/>
      </c>
      <c r="S193" s="17">
        <f>R193*EXP($C$5+SQRT($C$4)*I193)+(Projection!$I$20+MAX(0,Projection!$H$24-R193)/Projection!$C$4-Projection!$I$21)*EXP($C$5+SQRT($C$4)*I193)^0.5</f>
        <v/>
      </c>
      <c r="T193" s="17">
        <f>S193*EXP($C$5+SQRT($C$4)*J193)+(Projection!$J$20+MAX(0,Projection!$I$24-S193)/Projection!$C$4-Projection!$J$21)*EXP($C$5+SQRT($C$4)*J193)^0.5</f>
        <v/>
      </c>
      <c r="U193" s="17">
        <f>T193*EXP($C$5+SQRT($C$4)*K193)+(Projection!$K$20+MAX(0,Projection!$J$24-T193)/Projection!$C$4-Projection!$K$21)*EXP($C$5+SQRT($C$4)*K193)^0.5</f>
        <v/>
      </c>
      <c r="V193" s="17">
        <f>U193*EXP($C$5+SQRT($C$4)*L193)+(Projection!$L$20+MAX(0,Projection!$K$24-U193)/Projection!$C$4-Projection!$L$21)*EXP($C$5+SQRT($C$4)*L193)^0.5</f>
        <v/>
      </c>
      <c r="W193" s="13">
        <f>M193/Projection!$C$24</f>
        <v/>
      </c>
      <c r="X193" s="13">
        <f>N193/Projection!$D$24</f>
        <v/>
      </c>
      <c r="Y193" s="13">
        <f>O193/Projection!$E$24</f>
        <v/>
      </c>
      <c r="Z193" s="13">
        <f>P193/Projection!$F$24</f>
        <v/>
      </c>
      <c r="AA193" s="13">
        <f>Q193/Projection!$G$24</f>
        <v/>
      </c>
      <c r="AB193" s="13">
        <f>R193/Projection!$H$24</f>
        <v/>
      </c>
      <c r="AC193" s="13">
        <f>S193/Projection!$I$24</f>
        <v/>
      </c>
      <c r="AD193" s="13">
        <f>T193/Projection!$J$24</f>
        <v/>
      </c>
      <c r="AE193" s="13">
        <f>U193/Projection!$K$24</f>
        <v/>
      </c>
      <c r="AF193" s="13">
        <f>V193/Projection!$L$24</f>
        <v/>
      </c>
      <c r="AG193" s="13">
        <f>MIN(W193:AF193)</f>
        <v/>
      </c>
    </row>
    <row r="194">
      <c r="B194" s="2" t="n">
        <v>181</v>
      </c>
      <c r="C194" s="20" t="n">
        <v>0.453342</v>
      </c>
      <c r="D194" s="20" t="n">
        <v>-0.324837</v>
      </c>
      <c r="E194" s="20" t="n">
        <v>1.293639</v>
      </c>
      <c r="F194" s="20" t="n">
        <v>-1.466722</v>
      </c>
      <c r="G194" s="20" t="n">
        <v>-0.548077</v>
      </c>
      <c r="H194" s="20" t="n">
        <v>0.85785</v>
      </c>
      <c r="I194" s="20" t="n">
        <v>-0.263263</v>
      </c>
      <c r="J194" s="20" t="n">
        <v>0.580505</v>
      </c>
      <c r="K194" s="20" t="n">
        <v>-0.505398</v>
      </c>
      <c r="L194" s="20" t="n">
        <v>-2.547238</v>
      </c>
      <c r="M194" s="17">
        <f>Projection!$C$13*EXP($C$5+SQRT($C$4)*C194)+(Projection!$C$20+MAX(0,Projection!$C$14-Projection!$C$13)/Projection!$C$4-Projection!$C$21)*EXP($C$5+SQRT($C$4)*C194)^0.5</f>
        <v/>
      </c>
      <c r="N194" s="17">
        <f>M194*EXP($C$5+SQRT($C$4)*D194)+(Projection!$D$20+MAX(0,Projection!$C$24-M194)/Projection!$C$4-Projection!$D$21)*EXP($C$5+SQRT($C$4)*D194)^0.5</f>
        <v/>
      </c>
      <c r="O194" s="17">
        <f>N194*EXP($C$5+SQRT($C$4)*E194)+(Projection!$E$20+MAX(0,Projection!$D$24-N194)/Projection!$C$4-Projection!$E$21)*EXP($C$5+SQRT($C$4)*E194)^0.5</f>
        <v/>
      </c>
      <c r="P194" s="17">
        <f>O194*EXP($C$5+SQRT($C$4)*F194)+(Projection!$F$20+MAX(0,Projection!$E$24-O194)/Projection!$C$4-Projection!$F$21)*EXP($C$5+SQRT($C$4)*F194)^0.5</f>
        <v/>
      </c>
      <c r="Q194" s="17">
        <f>P194*EXP($C$5+SQRT($C$4)*G194)+(Projection!$G$20+MAX(0,Projection!$F$24-P194)/Projection!$C$4-Projection!$G$21)*EXP($C$5+SQRT($C$4)*G194)^0.5</f>
        <v/>
      </c>
      <c r="R194" s="17">
        <f>Q194*EXP($C$5+SQRT($C$4)*H194)+(Projection!$H$20+MAX(0,Projection!$G$24-Q194)/Projection!$C$4-Projection!$H$21)*EXP($C$5+SQRT($C$4)*H194)^0.5</f>
        <v/>
      </c>
      <c r="S194" s="17">
        <f>R194*EXP($C$5+SQRT($C$4)*I194)+(Projection!$I$20+MAX(0,Projection!$H$24-R194)/Projection!$C$4-Projection!$I$21)*EXP($C$5+SQRT($C$4)*I194)^0.5</f>
        <v/>
      </c>
      <c r="T194" s="17">
        <f>S194*EXP($C$5+SQRT($C$4)*J194)+(Projection!$J$20+MAX(0,Projection!$I$24-S194)/Projection!$C$4-Projection!$J$21)*EXP($C$5+SQRT($C$4)*J194)^0.5</f>
        <v/>
      </c>
      <c r="U194" s="17">
        <f>T194*EXP($C$5+SQRT($C$4)*K194)+(Projection!$K$20+MAX(0,Projection!$J$24-T194)/Projection!$C$4-Projection!$K$21)*EXP($C$5+SQRT($C$4)*K194)^0.5</f>
        <v/>
      </c>
      <c r="V194" s="17">
        <f>U194*EXP($C$5+SQRT($C$4)*L194)+(Projection!$L$20+MAX(0,Projection!$K$24-U194)/Projection!$C$4-Projection!$L$21)*EXP($C$5+SQRT($C$4)*L194)^0.5</f>
        <v/>
      </c>
      <c r="W194" s="13">
        <f>M194/Projection!$C$24</f>
        <v/>
      </c>
      <c r="X194" s="13">
        <f>N194/Projection!$D$24</f>
        <v/>
      </c>
      <c r="Y194" s="13">
        <f>O194/Projection!$E$24</f>
        <v/>
      </c>
      <c r="Z194" s="13">
        <f>P194/Projection!$F$24</f>
        <v/>
      </c>
      <c r="AA194" s="13">
        <f>Q194/Projection!$G$24</f>
        <v/>
      </c>
      <c r="AB194" s="13">
        <f>R194/Projection!$H$24</f>
        <v/>
      </c>
      <c r="AC194" s="13">
        <f>S194/Projection!$I$24</f>
        <v/>
      </c>
      <c r="AD194" s="13">
        <f>T194/Projection!$J$24</f>
        <v/>
      </c>
      <c r="AE194" s="13">
        <f>U194/Projection!$K$24</f>
        <v/>
      </c>
      <c r="AF194" s="13">
        <f>V194/Projection!$L$24</f>
        <v/>
      </c>
      <c r="AG194" s="13">
        <f>MIN(W194:AF194)</f>
        <v/>
      </c>
    </row>
    <row r="195">
      <c r="B195" s="2" t="n">
        <v>182</v>
      </c>
      <c r="C195" s="20" t="n">
        <v>0.9177380000000001</v>
      </c>
      <c r="D195" s="20" t="n">
        <v>-0.649614</v>
      </c>
      <c r="E195" s="20" t="n">
        <v>0.6100139999999999</v>
      </c>
      <c r="F195" s="20" t="n">
        <v>-0.816688</v>
      </c>
      <c r="G195" s="20" t="n">
        <v>1.625617</v>
      </c>
      <c r="H195" s="20" t="n">
        <v>0.178835</v>
      </c>
      <c r="I195" s="20" t="n">
        <v>1.117748</v>
      </c>
      <c r="J195" s="20" t="n">
        <v>0.417074</v>
      </c>
      <c r="K195" s="20" t="n">
        <v>-0.157888</v>
      </c>
      <c r="L195" s="20" t="n">
        <v>-1.535841</v>
      </c>
      <c r="M195" s="17">
        <f>Projection!$C$13*EXP($C$5+SQRT($C$4)*C195)+(Projection!$C$20+MAX(0,Projection!$C$14-Projection!$C$13)/Projection!$C$4-Projection!$C$21)*EXP($C$5+SQRT($C$4)*C195)^0.5</f>
        <v/>
      </c>
      <c r="N195" s="17">
        <f>M195*EXP($C$5+SQRT($C$4)*D195)+(Projection!$D$20+MAX(0,Projection!$C$24-M195)/Projection!$C$4-Projection!$D$21)*EXP($C$5+SQRT($C$4)*D195)^0.5</f>
        <v/>
      </c>
      <c r="O195" s="17">
        <f>N195*EXP($C$5+SQRT($C$4)*E195)+(Projection!$E$20+MAX(0,Projection!$D$24-N195)/Projection!$C$4-Projection!$E$21)*EXP($C$5+SQRT($C$4)*E195)^0.5</f>
        <v/>
      </c>
      <c r="P195" s="17">
        <f>O195*EXP($C$5+SQRT($C$4)*F195)+(Projection!$F$20+MAX(0,Projection!$E$24-O195)/Projection!$C$4-Projection!$F$21)*EXP($C$5+SQRT($C$4)*F195)^0.5</f>
        <v/>
      </c>
      <c r="Q195" s="17">
        <f>P195*EXP($C$5+SQRT($C$4)*G195)+(Projection!$G$20+MAX(0,Projection!$F$24-P195)/Projection!$C$4-Projection!$G$21)*EXP($C$5+SQRT($C$4)*G195)^0.5</f>
        <v/>
      </c>
      <c r="R195" s="17">
        <f>Q195*EXP($C$5+SQRT($C$4)*H195)+(Projection!$H$20+MAX(0,Projection!$G$24-Q195)/Projection!$C$4-Projection!$H$21)*EXP($C$5+SQRT($C$4)*H195)^0.5</f>
        <v/>
      </c>
      <c r="S195" s="17">
        <f>R195*EXP($C$5+SQRT($C$4)*I195)+(Projection!$I$20+MAX(0,Projection!$H$24-R195)/Projection!$C$4-Projection!$I$21)*EXP($C$5+SQRT($C$4)*I195)^0.5</f>
        <v/>
      </c>
      <c r="T195" s="17">
        <f>S195*EXP($C$5+SQRT($C$4)*J195)+(Projection!$J$20+MAX(0,Projection!$I$24-S195)/Projection!$C$4-Projection!$J$21)*EXP($C$5+SQRT($C$4)*J195)^0.5</f>
        <v/>
      </c>
      <c r="U195" s="17">
        <f>T195*EXP($C$5+SQRT($C$4)*K195)+(Projection!$K$20+MAX(0,Projection!$J$24-T195)/Projection!$C$4-Projection!$K$21)*EXP($C$5+SQRT($C$4)*K195)^0.5</f>
        <v/>
      </c>
      <c r="V195" s="17">
        <f>U195*EXP($C$5+SQRT($C$4)*L195)+(Projection!$L$20+MAX(0,Projection!$K$24-U195)/Projection!$C$4-Projection!$L$21)*EXP($C$5+SQRT($C$4)*L195)^0.5</f>
        <v/>
      </c>
      <c r="W195" s="13">
        <f>M195/Projection!$C$24</f>
        <v/>
      </c>
      <c r="X195" s="13">
        <f>N195/Projection!$D$24</f>
        <v/>
      </c>
      <c r="Y195" s="13">
        <f>O195/Projection!$E$24</f>
        <v/>
      </c>
      <c r="Z195" s="13">
        <f>P195/Projection!$F$24</f>
        <v/>
      </c>
      <c r="AA195" s="13">
        <f>Q195/Projection!$G$24</f>
        <v/>
      </c>
      <c r="AB195" s="13">
        <f>R195/Projection!$H$24</f>
        <v/>
      </c>
      <c r="AC195" s="13">
        <f>S195/Projection!$I$24</f>
        <v/>
      </c>
      <c r="AD195" s="13">
        <f>T195/Projection!$J$24</f>
        <v/>
      </c>
      <c r="AE195" s="13">
        <f>U195/Projection!$K$24</f>
        <v/>
      </c>
      <c r="AF195" s="13">
        <f>V195/Projection!$L$24</f>
        <v/>
      </c>
      <c r="AG195" s="13">
        <f>MIN(W195:AF195)</f>
        <v/>
      </c>
    </row>
    <row r="196">
      <c r="B196" s="2" t="n">
        <v>183</v>
      </c>
      <c r="C196" s="20" t="n">
        <v>-0.302333</v>
      </c>
      <c r="D196" s="20" t="n">
        <v>-0.664223</v>
      </c>
      <c r="E196" s="20" t="n">
        <v>0.942766</v>
      </c>
      <c r="F196" s="20" t="n">
        <v>-1.049101</v>
      </c>
      <c r="G196" s="20" t="n">
        <v>0.639651</v>
      </c>
      <c r="H196" s="20" t="n">
        <v>1.717587</v>
      </c>
      <c r="I196" s="20" t="n">
        <v>-1.776557</v>
      </c>
      <c r="J196" s="20" t="n">
        <v>-0.467786</v>
      </c>
      <c r="K196" s="20" t="n">
        <v>-1.124332</v>
      </c>
      <c r="L196" s="20" t="n">
        <v>-1.396436</v>
      </c>
      <c r="M196" s="17">
        <f>Projection!$C$13*EXP($C$5+SQRT($C$4)*C196)+(Projection!$C$20+MAX(0,Projection!$C$14-Projection!$C$13)/Projection!$C$4-Projection!$C$21)*EXP($C$5+SQRT($C$4)*C196)^0.5</f>
        <v/>
      </c>
      <c r="N196" s="17">
        <f>M196*EXP($C$5+SQRT($C$4)*D196)+(Projection!$D$20+MAX(0,Projection!$C$24-M196)/Projection!$C$4-Projection!$D$21)*EXP($C$5+SQRT($C$4)*D196)^0.5</f>
        <v/>
      </c>
      <c r="O196" s="17">
        <f>N196*EXP($C$5+SQRT($C$4)*E196)+(Projection!$E$20+MAX(0,Projection!$D$24-N196)/Projection!$C$4-Projection!$E$21)*EXP($C$5+SQRT($C$4)*E196)^0.5</f>
        <v/>
      </c>
      <c r="P196" s="17">
        <f>O196*EXP($C$5+SQRT($C$4)*F196)+(Projection!$F$20+MAX(0,Projection!$E$24-O196)/Projection!$C$4-Projection!$F$21)*EXP($C$5+SQRT($C$4)*F196)^0.5</f>
        <v/>
      </c>
      <c r="Q196" s="17">
        <f>P196*EXP($C$5+SQRT($C$4)*G196)+(Projection!$G$20+MAX(0,Projection!$F$24-P196)/Projection!$C$4-Projection!$G$21)*EXP($C$5+SQRT($C$4)*G196)^0.5</f>
        <v/>
      </c>
      <c r="R196" s="17">
        <f>Q196*EXP($C$5+SQRT($C$4)*H196)+(Projection!$H$20+MAX(0,Projection!$G$24-Q196)/Projection!$C$4-Projection!$H$21)*EXP($C$5+SQRT($C$4)*H196)^0.5</f>
        <v/>
      </c>
      <c r="S196" s="17">
        <f>R196*EXP($C$5+SQRT($C$4)*I196)+(Projection!$I$20+MAX(0,Projection!$H$24-R196)/Projection!$C$4-Projection!$I$21)*EXP($C$5+SQRT($C$4)*I196)^0.5</f>
        <v/>
      </c>
      <c r="T196" s="17">
        <f>S196*EXP($C$5+SQRT($C$4)*J196)+(Projection!$J$20+MAX(0,Projection!$I$24-S196)/Projection!$C$4-Projection!$J$21)*EXP($C$5+SQRT($C$4)*J196)^0.5</f>
        <v/>
      </c>
      <c r="U196" s="17">
        <f>T196*EXP($C$5+SQRT($C$4)*K196)+(Projection!$K$20+MAX(0,Projection!$J$24-T196)/Projection!$C$4-Projection!$K$21)*EXP($C$5+SQRT($C$4)*K196)^0.5</f>
        <v/>
      </c>
      <c r="V196" s="17">
        <f>U196*EXP($C$5+SQRT($C$4)*L196)+(Projection!$L$20+MAX(0,Projection!$K$24-U196)/Projection!$C$4-Projection!$L$21)*EXP($C$5+SQRT($C$4)*L196)^0.5</f>
        <v/>
      </c>
      <c r="W196" s="13">
        <f>M196/Projection!$C$24</f>
        <v/>
      </c>
      <c r="X196" s="13">
        <f>N196/Projection!$D$24</f>
        <v/>
      </c>
      <c r="Y196" s="13">
        <f>O196/Projection!$E$24</f>
        <v/>
      </c>
      <c r="Z196" s="13">
        <f>P196/Projection!$F$24</f>
        <v/>
      </c>
      <c r="AA196" s="13">
        <f>Q196/Projection!$G$24</f>
        <v/>
      </c>
      <c r="AB196" s="13">
        <f>R196/Projection!$H$24</f>
        <v/>
      </c>
      <c r="AC196" s="13">
        <f>S196/Projection!$I$24</f>
        <v/>
      </c>
      <c r="AD196" s="13">
        <f>T196/Projection!$J$24</f>
        <v/>
      </c>
      <c r="AE196" s="13">
        <f>U196/Projection!$K$24</f>
        <v/>
      </c>
      <c r="AF196" s="13">
        <f>V196/Projection!$L$24</f>
        <v/>
      </c>
      <c r="AG196" s="13">
        <f>MIN(W196:AF196)</f>
        <v/>
      </c>
    </row>
    <row r="197">
      <c r="B197" s="2" t="n">
        <v>184</v>
      </c>
      <c r="C197" s="20" t="n">
        <v>-0.708549</v>
      </c>
      <c r="D197" s="20" t="n">
        <v>-0.951038</v>
      </c>
      <c r="E197" s="20" t="n">
        <v>0.134373</v>
      </c>
      <c r="F197" s="20" t="n">
        <v>1.85957</v>
      </c>
      <c r="G197" s="20" t="n">
        <v>-2.057779</v>
      </c>
      <c r="H197" s="20" t="n">
        <v>-0.143872</v>
      </c>
      <c r="I197" s="20" t="n">
        <v>-0.908619</v>
      </c>
      <c r="J197" s="20" t="n">
        <v>1.723071</v>
      </c>
      <c r="K197" s="20" t="n">
        <v>0.330109</v>
      </c>
      <c r="L197" s="20" t="n">
        <v>-0.251327</v>
      </c>
      <c r="M197" s="17">
        <f>Projection!$C$13*EXP($C$5+SQRT($C$4)*C197)+(Projection!$C$20+MAX(0,Projection!$C$14-Projection!$C$13)/Projection!$C$4-Projection!$C$21)*EXP($C$5+SQRT($C$4)*C197)^0.5</f>
        <v/>
      </c>
      <c r="N197" s="17">
        <f>M197*EXP($C$5+SQRT($C$4)*D197)+(Projection!$D$20+MAX(0,Projection!$C$24-M197)/Projection!$C$4-Projection!$D$21)*EXP($C$5+SQRT($C$4)*D197)^0.5</f>
        <v/>
      </c>
      <c r="O197" s="17">
        <f>N197*EXP($C$5+SQRT($C$4)*E197)+(Projection!$E$20+MAX(0,Projection!$D$24-N197)/Projection!$C$4-Projection!$E$21)*EXP($C$5+SQRT($C$4)*E197)^0.5</f>
        <v/>
      </c>
      <c r="P197" s="17">
        <f>O197*EXP($C$5+SQRT($C$4)*F197)+(Projection!$F$20+MAX(0,Projection!$E$24-O197)/Projection!$C$4-Projection!$F$21)*EXP($C$5+SQRT($C$4)*F197)^0.5</f>
        <v/>
      </c>
      <c r="Q197" s="17">
        <f>P197*EXP($C$5+SQRT($C$4)*G197)+(Projection!$G$20+MAX(0,Projection!$F$24-P197)/Projection!$C$4-Projection!$G$21)*EXP($C$5+SQRT($C$4)*G197)^0.5</f>
        <v/>
      </c>
      <c r="R197" s="17">
        <f>Q197*EXP($C$5+SQRT($C$4)*H197)+(Projection!$H$20+MAX(0,Projection!$G$24-Q197)/Projection!$C$4-Projection!$H$21)*EXP($C$5+SQRT($C$4)*H197)^0.5</f>
        <v/>
      </c>
      <c r="S197" s="17">
        <f>R197*EXP($C$5+SQRT($C$4)*I197)+(Projection!$I$20+MAX(0,Projection!$H$24-R197)/Projection!$C$4-Projection!$I$21)*EXP($C$5+SQRT($C$4)*I197)^0.5</f>
        <v/>
      </c>
      <c r="T197" s="17">
        <f>S197*EXP($C$5+SQRT($C$4)*J197)+(Projection!$J$20+MAX(0,Projection!$I$24-S197)/Projection!$C$4-Projection!$J$21)*EXP($C$5+SQRT($C$4)*J197)^0.5</f>
        <v/>
      </c>
      <c r="U197" s="17">
        <f>T197*EXP($C$5+SQRT($C$4)*K197)+(Projection!$K$20+MAX(0,Projection!$J$24-T197)/Projection!$C$4-Projection!$K$21)*EXP($C$5+SQRT($C$4)*K197)^0.5</f>
        <v/>
      </c>
      <c r="V197" s="17">
        <f>U197*EXP($C$5+SQRT($C$4)*L197)+(Projection!$L$20+MAX(0,Projection!$K$24-U197)/Projection!$C$4-Projection!$L$21)*EXP($C$5+SQRT($C$4)*L197)^0.5</f>
        <v/>
      </c>
      <c r="W197" s="13">
        <f>M197/Projection!$C$24</f>
        <v/>
      </c>
      <c r="X197" s="13">
        <f>N197/Projection!$D$24</f>
        <v/>
      </c>
      <c r="Y197" s="13">
        <f>O197/Projection!$E$24</f>
        <v/>
      </c>
      <c r="Z197" s="13">
        <f>P197/Projection!$F$24</f>
        <v/>
      </c>
      <c r="AA197" s="13">
        <f>Q197/Projection!$G$24</f>
        <v/>
      </c>
      <c r="AB197" s="13">
        <f>R197/Projection!$H$24</f>
        <v/>
      </c>
      <c r="AC197" s="13">
        <f>S197/Projection!$I$24</f>
        <v/>
      </c>
      <c r="AD197" s="13">
        <f>T197/Projection!$J$24</f>
        <v/>
      </c>
      <c r="AE197" s="13">
        <f>U197/Projection!$K$24</f>
        <v/>
      </c>
      <c r="AF197" s="13">
        <f>V197/Projection!$L$24</f>
        <v/>
      </c>
      <c r="AG197" s="13">
        <f>MIN(W197:AF197)</f>
        <v/>
      </c>
    </row>
    <row r="198">
      <c r="B198" s="2" t="n">
        <v>185</v>
      </c>
      <c r="C198" s="20" t="n">
        <v>-1.012849</v>
      </c>
      <c r="D198" s="20" t="n">
        <v>0.233303</v>
      </c>
      <c r="E198" s="20" t="n">
        <v>0.30128</v>
      </c>
      <c r="F198" s="20" t="n">
        <v>0.014397</v>
      </c>
      <c r="G198" s="20" t="n">
        <v>0.236862</v>
      </c>
      <c r="H198" s="20" t="n">
        <v>-0.175021</v>
      </c>
      <c r="I198" s="20" t="n">
        <v>0.255595</v>
      </c>
      <c r="J198" s="20" t="n">
        <v>0.476619</v>
      </c>
      <c r="K198" s="20" t="n">
        <v>-2.297502</v>
      </c>
      <c r="L198" s="20" t="n">
        <v>1.620659</v>
      </c>
      <c r="M198" s="17">
        <f>Projection!$C$13*EXP($C$5+SQRT($C$4)*C198)+(Projection!$C$20+MAX(0,Projection!$C$14-Projection!$C$13)/Projection!$C$4-Projection!$C$21)*EXP($C$5+SQRT($C$4)*C198)^0.5</f>
        <v/>
      </c>
      <c r="N198" s="17">
        <f>M198*EXP($C$5+SQRT($C$4)*D198)+(Projection!$D$20+MAX(0,Projection!$C$24-M198)/Projection!$C$4-Projection!$D$21)*EXP($C$5+SQRT($C$4)*D198)^0.5</f>
        <v/>
      </c>
      <c r="O198" s="17">
        <f>N198*EXP($C$5+SQRT($C$4)*E198)+(Projection!$E$20+MAX(0,Projection!$D$24-N198)/Projection!$C$4-Projection!$E$21)*EXP($C$5+SQRT($C$4)*E198)^0.5</f>
        <v/>
      </c>
      <c r="P198" s="17">
        <f>O198*EXP($C$5+SQRT($C$4)*F198)+(Projection!$F$20+MAX(0,Projection!$E$24-O198)/Projection!$C$4-Projection!$F$21)*EXP($C$5+SQRT($C$4)*F198)^0.5</f>
        <v/>
      </c>
      <c r="Q198" s="17">
        <f>P198*EXP($C$5+SQRT($C$4)*G198)+(Projection!$G$20+MAX(0,Projection!$F$24-P198)/Projection!$C$4-Projection!$G$21)*EXP($C$5+SQRT($C$4)*G198)^0.5</f>
        <v/>
      </c>
      <c r="R198" s="17">
        <f>Q198*EXP($C$5+SQRT($C$4)*H198)+(Projection!$H$20+MAX(0,Projection!$G$24-Q198)/Projection!$C$4-Projection!$H$21)*EXP($C$5+SQRT($C$4)*H198)^0.5</f>
        <v/>
      </c>
      <c r="S198" s="17">
        <f>R198*EXP($C$5+SQRT($C$4)*I198)+(Projection!$I$20+MAX(0,Projection!$H$24-R198)/Projection!$C$4-Projection!$I$21)*EXP($C$5+SQRT($C$4)*I198)^0.5</f>
        <v/>
      </c>
      <c r="T198" s="17">
        <f>S198*EXP($C$5+SQRT($C$4)*J198)+(Projection!$J$20+MAX(0,Projection!$I$24-S198)/Projection!$C$4-Projection!$J$21)*EXP($C$5+SQRT($C$4)*J198)^0.5</f>
        <v/>
      </c>
      <c r="U198" s="17">
        <f>T198*EXP($C$5+SQRT($C$4)*K198)+(Projection!$K$20+MAX(0,Projection!$J$24-T198)/Projection!$C$4-Projection!$K$21)*EXP($C$5+SQRT($C$4)*K198)^0.5</f>
        <v/>
      </c>
      <c r="V198" s="17">
        <f>U198*EXP($C$5+SQRT($C$4)*L198)+(Projection!$L$20+MAX(0,Projection!$K$24-U198)/Projection!$C$4-Projection!$L$21)*EXP($C$5+SQRT($C$4)*L198)^0.5</f>
        <v/>
      </c>
      <c r="W198" s="13">
        <f>M198/Projection!$C$24</f>
        <v/>
      </c>
      <c r="X198" s="13">
        <f>N198/Projection!$D$24</f>
        <v/>
      </c>
      <c r="Y198" s="13">
        <f>O198/Projection!$E$24</f>
        <v/>
      </c>
      <c r="Z198" s="13">
        <f>P198/Projection!$F$24</f>
        <v/>
      </c>
      <c r="AA198" s="13">
        <f>Q198/Projection!$G$24</f>
        <v/>
      </c>
      <c r="AB198" s="13">
        <f>R198/Projection!$H$24</f>
        <v/>
      </c>
      <c r="AC198" s="13">
        <f>S198/Projection!$I$24</f>
        <v/>
      </c>
      <c r="AD198" s="13">
        <f>T198/Projection!$J$24</f>
        <v/>
      </c>
      <c r="AE198" s="13">
        <f>U198/Projection!$K$24</f>
        <v/>
      </c>
      <c r="AF198" s="13">
        <f>V198/Projection!$L$24</f>
        <v/>
      </c>
      <c r="AG198" s="13">
        <f>MIN(W198:AF198)</f>
        <v/>
      </c>
    </row>
    <row r="199">
      <c r="B199" s="2" t="n">
        <v>186</v>
      </c>
      <c r="C199" s="20" t="n">
        <v>0.612963</v>
      </c>
      <c r="D199" s="20" t="n">
        <v>-1.101981</v>
      </c>
      <c r="E199" s="20" t="n">
        <v>-0.876708</v>
      </c>
      <c r="F199" s="20" t="n">
        <v>-1.932645</v>
      </c>
      <c r="G199" s="20" t="n">
        <v>-0.070718</v>
      </c>
      <c r="H199" s="20" t="n">
        <v>-0.277932</v>
      </c>
      <c r="I199" s="20" t="n">
        <v>0.9198</v>
      </c>
      <c r="J199" s="20" t="n">
        <v>-0.147272</v>
      </c>
      <c r="K199" s="20" t="n">
        <v>-0.516792</v>
      </c>
      <c r="L199" s="20" t="n">
        <v>-1.318722</v>
      </c>
      <c r="M199" s="17">
        <f>Projection!$C$13*EXP($C$5+SQRT($C$4)*C199)+(Projection!$C$20+MAX(0,Projection!$C$14-Projection!$C$13)/Projection!$C$4-Projection!$C$21)*EXP($C$5+SQRT($C$4)*C199)^0.5</f>
        <v/>
      </c>
      <c r="N199" s="17">
        <f>M199*EXP($C$5+SQRT($C$4)*D199)+(Projection!$D$20+MAX(0,Projection!$C$24-M199)/Projection!$C$4-Projection!$D$21)*EXP($C$5+SQRT($C$4)*D199)^0.5</f>
        <v/>
      </c>
      <c r="O199" s="17">
        <f>N199*EXP($C$5+SQRT($C$4)*E199)+(Projection!$E$20+MAX(0,Projection!$D$24-N199)/Projection!$C$4-Projection!$E$21)*EXP($C$5+SQRT($C$4)*E199)^0.5</f>
        <v/>
      </c>
      <c r="P199" s="17">
        <f>O199*EXP($C$5+SQRT($C$4)*F199)+(Projection!$F$20+MAX(0,Projection!$E$24-O199)/Projection!$C$4-Projection!$F$21)*EXP($C$5+SQRT($C$4)*F199)^0.5</f>
        <v/>
      </c>
      <c r="Q199" s="17">
        <f>P199*EXP($C$5+SQRT($C$4)*G199)+(Projection!$G$20+MAX(0,Projection!$F$24-P199)/Projection!$C$4-Projection!$G$21)*EXP($C$5+SQRT($C$4)*G199)^0.5</f>
        <v/>
      </c>
      <c r="R199" s="17">
        <f>Q199*EXP($C$5+SQRT($C$4)*H199)+(Projection!$H$20+MAX(0,Projection!$G$24-Q199)/Projection!$C$4-Projection!$H$21)*EXP($C$5+SQRT($C$4)*H199)^0.5</f>
        <v/>
      </c>
      <c r="S199" s="17">
        <f>R199*EXP($C$5+SQRT($C$4)*I199)+(Projection!$I$20+MAX(0,Projection!$H$24-R199)/Projection!$C$4-Projection!$I$21)*EXP($C$5+SQRT($C$4)*I199)^0.5</f>
        <v/>
      </c>
      <c r="T199" s="17">
        <f>S199*EXP($C$5+SQRT($C$4)*J199)+(Projection!$J$20+MAX(0,Projection!$I$24-S199)/Projection!$C$4-Projection!$J$21)*EXP($C$5+SQRT($C$4)*J199)^0.5</f>
        <v/>
      </c>
      <c r="U199" s="17">
        <f>T199*EXP($C$5+SQRT($C$4)*K199)+(Projection!$K$20+MAX(0,Projection!$J$24-T199)/Projection!$C$4-Projection!$K$21)*EXP($C$5+SQRT($C$4)*K199)^0.5</f>
        <v/>
      </c>
      <c r="V199" s="17">
        <f>U199*EXP($C$5+SQRT($C$4)*L199)+(Projection!$L$20+MAX(0,Projection!$K$24-U199)/Projection!$C$4-Projection!$L$21)*EXP($C$5+SQRT($C$4)*L199)^0.5</f>
        <v/>
      </c>
      <c r="W199" s="13">
        <f>M199/Projection!$C$24</f>
        <v/>
      </c>
      <c r="X199" s="13">
        <f>N199/Projection!$D$24</f>
        <v/>
      </c>
      <c r="Y199" s="13">
        <f>O199/Projection!$E$24</f>
        <v/>
      </c>
      <c r="Z199" s="13">
        <f>P199/Projection!$F$24</f>
        <v/>
      </c>
      <c r="AA199" s="13">
        <f>Q199/Projection!$G$24</f>
        <v/>
      </c>
      <c r="AB199" s="13">
        <f>R199/Projection!$H$24</f>
        <v/>
      </c>
      <c r="AC199" s="13">
        <f>S199/Projection!$I$24</f>
        <v/>
      </c>
      <c r="AD199" s="13">
        <f>T199/Projection!$J$24</f>
        <v/>
      </c>
      <c r="AE199" s="13">
        <f>U199/Projection!$K$24</f>
        <v/>
      </c>
      <c r="AF199" s="13">
        <f>V199/Projection!$L$24</f>
        <v/>
      </c>
      <c r="AG199" s="13">
        <f>MIN(W199:AF199)</f>
        <v/>
      </c>
    </row>
    <row r="200">
      <c r="B200" s="2" t="n">
        <v>187</v>
      </c>
      <c r="C200" s="20" t="n">
        <v>0.686538</v>
      </c>
      <c r="D200" s="20" t="n">
        <v>-1.271152</v>
      </c>
      <c r="E200" s="20" t="n">
        <v>0.277446</v>
      </c>
      <c r="F200" s="20" t="n">
        <v>-1.886015</v>
      </c>
      <c r="G200" s="20" t="n">
        <v>1.128581</v>
      </c>
      <c r="H200" s="20" t="n">
        <v>0.9356680000000001</v>
      </c>
      <c r="I200" s="20" t="n">
        <v>0.929779</v>
      </c>
      <c r="J200" s="20" t="n">
        <v>-1.873839</v>
      </c>
      <c r="K200" s="20" t="n">
        <v>-0.08103100000000001</v>
      </c>
      <c r="L200" s="20" t="n">
        <v>0.5364719999999999</v>
      </c>
      <c r="M200" s="17">
        <f>Projection!$C$13*EXP($C$5+SQRT($C$4)*C200)+(Projection!$C$20+MAX(0,Projection!$C$14-Projection!$C$13)/Projection!$C$4-Projection!$C$21)*EXP($C$5+SQRT($C$4)*C200)^0.5</f>
        <v/>
      </c>
      <c r="N200" s="17">
        <f>M200*EXP($C$5+SQRT($C$4)*D200)+(Projection!$D$20+MAX(0,Projection!$C$24-M200)/Projection!$C$4-Projection!$D$21)*EXP($C$5+SQRT($C$4)*D200)^0.5</f>
        <v/>
      </c>
      <c r="O200" s="17">
        <f>N200*EXP($C$5+SQRT($C$4)*E200)+(Projection!$E$20+MAX(0,Projection!$D$24-N200)/Projection!$C$4-Projection!$E$21)*EXP($C$5+SQRT($C$4)*E200)^0.5</f>
        <v/>
      </c>
      <c r="P200" s="17">
        <f>O200*EXP($C$5+SQRT($C$4)*F200)+(Projection!$F$20+MAX(0,Projection!$E$24-O200)/Projection!$C$4-Projection!$F$21)*EXP($C$5+SQRT($C$4)*F200)^0.5</f>
        <v/>
      </c>
      <c r="Q200" s="17">
        <f>P200*EXP($C$5+SQRT($C$4)*G200)+(Projection!$G$20+MAX(0,Projection!$F$24-P200)/Projection!$C$4-Projection!$G$21)*EXP($C$5+SQRT($C$4)*G200)^0.5</f>
        <v/>
      </c>
      <c r="R200" s="17">
        <f>Q200*EXP($C$5+SQRT($C$4)*H200)+(Projection!$H$20+MAX(0,Projection!$G$24-Q200)/Projection!$C$4-Projection!$H$21)*EXP($C$5+SQRT($C$4)*H200)^0.5</f>
        <v/>
      </c>
      <c r="S200" s="17">
        <f>R200*EXP($C$5+SQRT($C$4)*I200)+(Projection!$I$20+MAX(0,Projection!$H$24-R200)/Projection!$C$4-Projection!$I$21)*EXP($C$5+SQRT($C$4)*I200)^0.5</f>
        <v/>
      </c>
      <c r="T200" s="17">
        <f>S200*EXP($C$5+SQRT($C$4)*J200)+(Projection!$J$20+MAX(0,Projection!$I$24-S200)/Projection!$C$4-Projection!$J$21)*EXP($C$5+SQRT($C$4)*J200)^0.5</f>
        <v/>
      </c>
      <c r="U200" s="17">
        <f>T200*EXP($C$5+SQRT($C$4)*K200)+(Projection!$K$20+MAX(0,Projection!$J$24-T200)/Projection!$C$4-Projection!$K$21)*EXP($C$5+SQRT($C$4)*K200)^0.5</f>
        <v/>
      </c>
      <c r="V200" s="17">
        <f>U200*EXP($C$5+SQRT($C$4)*L200)+(Projection!$L$20+MAX(0,Projection!$K$24-U200)/Projection!$C$4-Projection!$L$21)*EXP($C$5+SQRT($C$4)*L200)^0.5</f>
        <v/>
      </c>
      <c r="W200" s="13">
        <f>M200/Projection!$C$24</f>
        <v/>
      </c>
      <c r="X200" s="13">
        <f>N200/Projection!$D$24</f>
        <v/>
      </c>
      <c r="Y200" s="13">
        <f>O200/Projection!$E$24</f>
        <v/>
      </c>
      <c r="Z200" s="13">
        <f>P200/Projection!$F$24</f>
        <v/>
      </c>
      <c r="AA200" s="13">
        <f>Q200/Projection!$G$24</f>
        <v/>
      </c>
      <c r="AB200" s="13">
        <f>R200/Projection!$H$24</f>
        <v/>
      </c>
      <c r="AC200" s="13">
        <f>S200/Projection!$I$24</f>
        <v/>
      </c>
      <c r="AD200" s="13">
        <f>T200/Projection!$J$24</f>
        <v/>
      </c>
      <c r="AE200" s="13">
        <f>U200/Projection!$K$24</f>
        <v/>
      </c>
      <c r="AF200" s="13">
        <f>V200/Projection!$L$24</f>
        <v/>
      </c>
      <c r="AG200" s="13">
        <f>MIN(W200:AF200)</f>
        <v/>
      </c>
    </row>
    <row r="201">
      <c r="B201" s="2" t="n">
        <v>188</v>
      </c>
      <c r="C201" s="20" t="n">
        <v>-1.520606</v>
      </c>
      <c r="D201" s="20" t="n">
        <v>1.711124</v>
      </c>
      <c r="E201" s="20" t="n">
        <v>-1.051048</v>
      </c>
      <c r="F201" s="20" t="n">
        <v>-0.758178</v>
      </c>
      <c r="G201" s="20" t="n">
        <v>-0.949987</v>
      </c>
      <c r="H201" s="20" t="n">
        <v>-1.247015</v>
      </c>
      <c r="I201" s="20" t="n">
        <v>-0.509096</v>
      </c>
      <c r="J201" s="20" t="n">
        <v>0.413843</v>
      </c>
      <c r="K201" s="20" t="n">
        <v>0.236995</v>
      </c>
      <c r="L201" s="20" t="n">
        <v>-0.016268</v>
      </c>
      <c r="M201" s="17">
        <f>Projection!$C$13*EXP($C$5+SQRT($C$4)*C201)+(Projection!$C$20+MAX(0,Projection!$C$14-Projection!$C$13)/Projection!$C$4-Projection!$C$21)*EXP($C$5+SQRT($C$4)*C201)^0.5</f>
        <v/>
      </c>
      <c r="N201" s="17">
        <f>M201*EXP($C$5+SQRT($C$4)*D201)+(Projection!$D$20+MAX(0,Projection!$C$24-M201)/Projection!$C$4-Projection!$D$21)*EXP($C$5+SQRT($C$4)*D201)^0.5</f>
        <v/>
      </c>
      <c r="O201" s="17">
        <f>N201*EXP($C$5+SQRT($C$4)*E201)+(Projection!$E$20+MAX(0,Projection!$D$24-N201)/Projection!$C$4-Projection!$E$21)*EXP($C$5+SQRT($C$4)*E201)^0.5</f>
        <v/>
      </c>
      <c r="P201" s="17">
        <f>O201*EXP($C$5+SQRT($C$4)*F201)+(Projection!$F$20+MAX(0,Projection!$E$24-O201)/Projection!$C$4-Projection!$F$21)*EXP($C$5+SQRT($C$4)*F201)^0.5</f>
        <v/>
      </c>
      <c r="Q201" s="17">
        <f>P201*EXP($C$5+SQRT($C$4)*G201)+(Projection!$G$20+MAX(0,Projection!$F$24-P201)/Projection!$C$4-Projection!$G$21)*EXP($C$5+SQRT($C$4)*G201)^0.5</f>
        <v/>
      </c>
      <c r="R201" s="17">
        <f>Q201*EXP($C$5+SQRT($C$4)*H201)+(Projection!$H$20+MAX(0,Projection!$G$24-Q201)/Projection!$C$4-Projection!$H$21)*EXP($C$5+SQRT($C$4)*H201)^0.5</f>
        <v/>
      </c>
      <c r="S201" s="17">
        <f>R201*EXP($C$5+SQRT($C$4)*I201)+(Projection!$I$20+MAX(0,Projection!$H$24-R201)/Projection!$C$4-Projection!$I$21)*EXP($C$5+SQRT($C$4)*I201)^0.5</f>
        <v/>
      </c>
      <c r="T201" s="17">
        <f>S201*EXP($C$5+SQRT($C$4)*J201)+(Projection!$J$20+MAX(0,Projection!$I$24-S201)/Projection!$C$4-Projection!$J$21)*EXP($C$5+SQRT($C$4)*J201)^0.5</f>
        <v/>
      </c>
      <c r="U201" s="17">
        <f>T201*EXP($C$5+SQRT($C$4)*K201)+(Projection!$K$20+MAX(0,Projection!$J$24-T201)/Projection!$C$4-Projection!$K$21)*EXP($C$5+SQRT($C$4)*K201)^0.5</f>
        <v/>
      </c>
      <c r="V201" s="17">
        <f>U201*EXP($C$5+SQRT($C$4)*L201)+(Projection!$L$20+MAX(0,Projection!$K$24-U201)/Projection!$C$4-Projection!$L$21)*EXP($C$5+SQRT($C$4)*L201)^0.5</f>
        <v/>
      </c>
      <c r="W201" s="13">
        <f>M201/Projection!$C$24</f>
        <v/>
      </c>
      <c r="X201" s="13">
        <f>N201/Projection!$D$24</f>
        <v/>
      </c>
      <c r="Y201" s="13">
        <f>O201/Projection!$E$24</f>
        <v/>
      </c>
      <c r="Z201" s="13">
        <f>P201/Projection!$F$24</f>
        <v/>
      </c>
      <c r="AA201" s="13">
        <f>Q201/Projection!$G$24</f>
        <v/>
      </c>
      <c r="AB201" s="13">
        <f>R201/Projection!$H$24</f>
        <v/>
      </c>
      <c r="AC201" s="13">
        <f>S201/Projection!$I$24</f>
        <v/>
      </c>
      <c r="AD201" s="13">
        <f>T201/Projection!$J$24</f>
        <v/>
      </c>
      <c r="AE201" s="13">
        <f>U201/Projection!$K$24</f>
        <v/>
      </c>
      <c r="AF201" s="13">
        <f>V201/Projection!$L$24</f>
        <v/>
      </c>
      <c r="AG201" s="13">
        <f>MIN(W201:AF201)</f>
        <v/>
      </c>
    </row>
    <row r="202">
      <c r="B202" s="2" t="n">
        <v>189</v>
      </c>
      <c r="C202" s="20" t="n">
        <v>0.143112</v>
      </c>
      <c r="D202" s="20" t="n">
        <v>-0.287302</v>
      </c>
      <c r="E202" s="20" t="n">
        <v>1.466065</v>
      </c>
      <c r="F202" s="20" t="n">
        <v>-0.991771</v>
      </c>
      <c r="G202" s="20" t="n">
        <v>-0.27139</v>
      </c>
      <c r="H202" s="20" t="n">
        <v>-0.470899</v>
      </c>
      <c r="I202" s="20" t="n">
        <v>1.518432</v>
      </c>
      <c r="J202" s="20" t="n">
        <v>1.443732</v>
      </c>
      <c r="K202" s="20" t="n">
        <v>0.442288</v>
      </c>
      <c r="L202" s="20" t="n">
        <v>-0.057389</v>
      </c>
      <c r="M202" s="17">
        <f>Projection!$C$13*EXP($C$5+SQRT($C$4)*C202)+(Projection!$C$20+MAX(0,Projection!$C$14-Projection!$C$13)/Projection!$C$4-Projection!$C$21)*EXP($C$5+SQRT($C$4)*C202)^0.5</f>
        <v/>
      </c>
      <c r="N202" s="17">
        <f>M202*EXP($C$5+SQRT($C$4)*D202)+(Projection!$D$20+MAX(0,Projection!$C$24-M202)/Projection!$C$4-Projection!$D$21)*EXP($C$5+SQRT($C$4)*D202)^0.5</f>
        <v/>
      </c>
      <c r="O202" s="17">
        <f>N202*EXP($C$5+SQRT($C$4)*E202)+(Projection!$E$20+MAX(0,Projection!$D$24-N202)/Projection!$C$4-Projection!$E$21)*EXP($C$5+SQRT($C$4)*E202)^0.5</f>
        <v/>
      </c>
      <c r="P202" s="17">
        <f>O202*EXP($C$5+SQRT($C$4)*F202)+(Projection!$F$20+MAX(0,Projection!$E$24-O202)/Projection!$C$4-Projection!$F$21)*EXP($C$5+SQRT($C$4)*F202)^0.5</f>
        <v/>
      </c>
      <c r="Q202" s="17">
        <f>P202*EXP($C$5+SQRT($C$4)*G202)+(Projection!$G$20+MAX(0,Projection!$F$24-P202)/Projection!$C$4-Projection!$G$21)*EXP($C$5+SQRT($C$4)*G202)^0.5</f>
        <v/>
      </c>
      <c r="R202" s="17">
        <f>Q202*EXP($C$5+SQRT($C$4)*H202)+(Projection!$H$20+MAX(0,Projection!$G$24-Q202)/Projection!$C$4-Projection!$H$21)*EXP($C$5+SQRT($C$4)*H202)^0.5</f>
        <v/>
      </c>
      <c r="S202" s="17">
        <f>R202*EXP($C$5+SQRT($C$4)*I202)+(Projection!$I$20+MAX(0,Projection!$H$24-R202)/Projection!$C$4-Projection!$I$21)*EXP($C$5+SQRT($C$4)*I202)^0.5</f>
        <v/>
      </c>
      <c r="T202" s="17">
        <f>S202*EXP($C$5+SQRT($C$4)*J202)+(Projection!$J$20+MAX(0,Projection!$I$24-S202)/Projection!$C$4-Projection!$J$21)*EXP($C$5+SQRT($C$4)*J202)^0.5</f>
        <v/>
      </c>
      <c r="U202" s="17">
        <f>T202*EXP($C$5+SQRT($C$4)*K202)+(Projection!$K$20+MAX(0,Projection!$J$24-T202)/Projection!$C$4-Projection!$K$21)*EXP($C$5+SQRT($C$4)*K202)^0.5</f>
        <v/>
      </c>
      <c r="V202" s="17">
        <f>U202*EXP($C$5+SQRT($C$4)*L202)+(Projection!$L$20+MAX(0,Projection!$K$24-U202)/Projection!$C$4-Projection!$L$21)*EXP($C$5+SQRT($C$4)*L202)^0.5</f>
        <v/>
      </c>
      <c r="W202" s="13">
        <f>M202/Projection!$C$24</f>
        <v/>
      </c>
      <c r="X202" s="13">
        <f>N202/Projection!$D$24</f>
        <v/>
      </c>
      <c r="Y202" s="13">
        <f>O202/Projection!$E$24</f>
        <v/>
      </c>
      <c r="Z202" s="13">
        <f>P202/Projection!$F$24</f>
        <v/>
      </c>
      <c r="AA202" s="13">
        <f>Q202/Projection!$G$24</f>
        <v/>
      </c>
      <c r="AB202" s="13">
        <f>R202/Projection!$H$24</f>
        <v/>
      </c>
      <c r="AC202" s="13">
        <f>S202/Projection!$I$24</f>
        <v/>
      </c>
      <c r="AD202" s="13">
        <f>T202/Projection!$J$24</f>
        <v/>
      </c>
      <c r="AE202" s="13">
        <f>U202/Projection!$K$24</f>
        <v/>
      </c>
      <c r="AF202" s="13">
        <f>V202/Projection!$L$24</f>
        <v/>
      </c>
      <c r="AG202" s="13">
        <f>MIN(W202:AF202)</f>
        <v/>
      </c>
    </row>
    <row r="203">
      <c r="B203" s="2" t="n">
        <v>190</v>
      </c>
      <c r="C203" s="20" t="n">
        <v>0.443769</v>
      </c>
      <c r="D203" s="20" t="n">
        <v>-0.553163</v>
      </c>
      <c r="E203" s="20" t="n">
        <v>0.246237</v>
      </c>
      <c r="F203" s="20" t="n">
        <v>1.112051</v>
      </c>
      <c r="G203" s="20" t="n">
        <v>0.814039</v>
      </c>
      <c r="H203" s="20" t="n">
        <v>0.037526</v>
      </c>
      <c r="I203" s="20" t="n">
        <v>-3.247805</v>
      </c>
      <c r="J203" s="20" t="n">
        <v>-2.483263</v>
      </c>
      <c r="K203" s="20" t="n">
        <v>-0.198773</v>
      </c>
      <c r="L203" s="20" t="n">
        <v>-1.484317</v>
      </c>
      <c r="M203" s="17">
        <f>Projection!$C$13*EXP($C$5+SQRT($C$4)*C203)+(Projection!$C$20+MAX(0,Projection!$C$14-Projection!$C$13)/Projection!$C$4-Projection!$C$21)*EXP($C$5+SQRT($C$4)*C203)^0.5</f>
        <v/>
      </c>
      <c r="N203" s="17">
        <f>M203*EXP($C$5+SQRT($C$4)*D203)+(Projection!$D$20+MAX(0,Projection!$C$24-M203)/Projection!$C$4-Projection!$D$21)*EXP($C$5+SQRT($C$4)*D203)^0.5</f>
        <v/>
      </c>
      <c r="O203" s="17">
        <f>N203*EXP($C$5+SQRT($C$4)*E203)+(Projection!$E$20+MAX(0,Projection!$D$24-N203)/Projection!$C$4-Projection!$E$21)*EXP($C$5+SQRT($C$4)*E203)^0.5</f>
        <v/>
      </c>
      <c r="P203" s="17">
        <f>O203*EXP($C$5+SQRT($C$4)*F203)+(Projection!$F$20+MAX(0,Projection!$E$24-O203)/Projection!$C$4-Projection!$F$21)*EXP($C$5+SQRT($C$4)*F203)^0.5</f>
        <v/>
      </c>
      <c r="Q203" s="17">
        <f>P203*EXP($C$5+SQRT($C$4)*G203)+(Projection!$G$20+MAX(0,Projection!$F$24-P203)/Projection!$C$4-Projection!$G$21)*EXP($C$5+SQRT($C$4)*G203)^0.5</f>
        <v/>
      </c>
      <c r="R203" s="17">
        <f>Q203*EXP($C$5+SQRT($C$4)*H203)+(Projection!$H$20+MAX(0,Projection!$G$24-Q203)/Projection!$C$4-Projection!$H$21)*EXP($C$5+SQRT($C$4)*H203)^0.5</f>
        <v/>
      </c>
      <c r="S203" s="17">
        <f>R203*EXP($C$5+SQRT($C$4)*I203)+(Projection!$I$20+MAX(0,Projection!$H$24-R203)/Projection!$C$4-Projection!$I$21)*EXP($C$5+SQRT($C$4)*I203)^0.5</f>
        <v/>
      </c>
      <c r="T203" s="17">
        <f>S203*EXP($C$5+SQRT($C$4)*J203)+(Projection!$J$20+MAX(0,Projection!$I$24-S203)/Projection!$C$4-Projection!$J$21)*EXP($C$5+SQRT($C$4)*J203)^0.5</f>
        <v/>
      </c>
      <c r="U203" s="17">
        <f>T203*EXP($C$5+SQRT($C$4)*K203)+(Projection!$K$20+MAX(0,Projection!$J$24-T203)/Projection!$C$4-Projection!$K$21)*EXP($C$5+SQRT($C$4)*K203)^0.5</f>
        <v/>
      </c>
      <c r="V203" s="17">
        <f>U203*EXP($C$5+SQRT($C$4)*L203)+(Projection!$L$20+MAX(0,Projection!$K$24-U203)/Projection!$C$4-Projection!$L$21)*EXP($C$5+SQRT($C$4)*L203)^0.5</f>
        <v/>
      </c>
      <c r="W203" s="13">
        <f>M203/Projection!$C$24</f>
        <v/>
      </c>
      <c r="X203" s="13">
        <f>N203/Projection!$D$24</f>
        <v/>
      </c>
      <c r="Y203" s="13">
        <f>O203/Projection!$E$24</f>
        <v/>
      </c>
      <c r="Z203" s="13">
        <f>P203/Projection!$F$24</f>
        <v/>
      </c>
      <c r="AA203" s="13">
        <f>Q203/Projection!$G$24</f>
        <v/>
      </c>
      <c r="AB203" s="13">
        <f>R203/Projection!$H$24</f>
        <v/>
      </c>
      <c r="AC203" s="13">
        <f>S203/Projection!$I$24</f>
        <v/>
      </c>
      <c r="AD203" s="13">
        <f>T203/Projection!$J$24</f>
        <v/>
      </c>
      <c r="AE203" s="13">
        <f>U203/Projection!$K$24</f>
        <v/>
      </c>
      <c r="AF203" s="13">
        <f>V203/Projection!$L$24</f>
        <v/>
      </c>
      <c r="AG203" s="13">
        <f>MIN(W203:AF203)</f>
        <v/>
      </c>
    </row>
    <row r="204">
      <c r="B204" s="2" t="n">
        <v>191</v>
      </c>
      <c r="C204" s="20" t="n">
        <v>1.569747</v>
      </c>
      <c r="D204" s="20" t="n">
        <v>1.466074</v>
      </c>
      <c r="E204" s="20" t="n">
        <v>-1.139117</v>
      </c>
      <c r="F204" s="20" t="n">
        <v>-0.156119</v>
      </c>
      <c r="G204" s="20" t="n">
        <v>0.443613</v>
      </c>
      <c r="H204" s="20" t="n">
        <v>0.914192</v>
      </c>
      <c r="I204" s="20" t="n">
        <v>-0.832506</v>
      </c>
      <c r="J204" s="20" t="n">
        <v>-1.955562</v>
      </c>
      <c r="K204" s="20" t="n">
        <v>-0.7943519999999999</v>
      </c>
      <c r="L204" s="20" t="n">
        <v>-1.807575</v>
      </c>
      <c r="M204" s="17">
        <f>Projection!$C$13*EXP($C$5+SQRT($C$4)*C204)+(Projection!$C$20+MAX(0,Projection!$C$14-Projection!$C$13)/Projection!$C$4-Projection!$C$21)*EXP($C$5+SQRT($C$4)*C204)^0.5</f>
        <v/>
      </c>
      <c r="N204" s="17">
        <f>M204*EXP($C$5+SQRT($C$4)*D204)+(Projection!$D$20+MAX(0,Projection!$C$24-M204)/Projection!$C$4-Projection!$D$21)*EXP($C$5+SQRT($C$4)*D204)^0.5</f>
        <v/>
      </c>
      <c r="O204" s="17">
        <f>N204*EXP($C$5+SQRT($C$4)*E204)+(Projection!$E$20+MAX(0,Projection!$D$24-N204)/Projection!$C$4-Projection!$E$21)*EXP($C$5+SQRT($C$4)*E204)^0.5</f>
        <v/>
      </c>
      <c r="P204" s="17">
        <f>O204*EXP($C$5+SQRT($C$4)*F204)+(Projection!$F$20+MAX(0,Projection!$E$24-O204)/Projection!$C$4-Projection!$F$21)*EXP($C$5+SQRT($C$4)*F204)^0.5</f>
        <v/>
      </c>
      <c r="Q204" s="17">
        <f>P204*EXP($C$5+SQRT($C$4)*G204)+(Projection!$G$20+MAX(0,Projection!$F$24-P204)/Projection!$C$4-Projection!$G$21)*EXP($C$5+SQRT($C$4)*G204)^0.5</f>
        <v/>
      </c>
      <c r="R204" s="17">
        <f>Q204*EXP($C$5+SQRT($C$4)*H204)+(Projection!$H$20+MAX(0,Projection!$G$24-Q204)/Projection!$C$4-Projection!$H$21)*EXP($C$5+SQRT($C$4)*H204)^0.5</f>
        <v/>
      </c>
      <c r="S204" s="17">
        <f>R204*EXP($C$5+SQRT($C$4)*I204)+(Projection!$I$20+MAX(0,Projection!$H$24-R204)/Projection!$C$4-Projection!$I$21)*EXP($C$5+SQRT($C$4)*I204)^0.5</f>
        <v/>
      </c>
      <c r="T204" s="17">
        <f>S204*EXP($C$5+SQRT($C$4)*J204)+(Projection!$J$20+MAX(0,Projection!$I$24-S204)/Projection!$C$4-Projection!$J$21)*EXP($C$5+SQRT($C$4)*J204)^0.5</f>
        <v/>
      </c>
      <c r="U204" s="17">
        <f>T204*EXP($C$5+SQRT($C$4)*K204)+(Projection!$K$20+MAX(0,Projection!$J$24-T204)/Projection!$C$4-Projection!$K$21)*EXP($C$5+SQRT($C$4)*K204)^0.5</f>
        <v/>
      </c>
      <c r="V204" s="17">
        <f>U204*EXP($C$5+SQRT($C$4)*L204)+(Projection!$L$20+MAX(0,Projection!$K$24-U204)/Projection!$C$4-Projection!$L$21)*EXP($C$5+SQRT($C$4)*L204)^0.5</f>
        <v/>
      </c>
      <c r="W204" s="13">
        <f>M204/Projection!$C$24</f>
        <v/>
      </c>
      <c r="X204" s="13">
        <f>N204/Projection!$D$24</f>
        <v/>
      </c>
      <c r="Y204" s="13">
        <f>O204/Projection!$E$24</f>
        <v/>
      </c>
      <c r="Z204" s="13">
        <f>P204/Projection!$F$24</f>
        <v/>
      </c>
      <c r="AA204" s="13">
        <f>Q204/Projection!$G$24</f>
        <v/>
      </c>
      <c r="AB204" s="13">
        <f>R204/Projection!$H$24</f>
        <v/>
      </c>
      <c r="AC204" s="13">
        <f>S204/Projection!$I$24</f>
        <v/>
      </c>
      <c r="AD204" s="13">
        <f>T204/Projection!$J$24</f>
        <v/>
      </c>
      <c r="AE204" s="13">
        <f>U204/Projection!$K$24</f>
        <v/>
      </c>
      <c r="AF204" s="13">
        <f>V204/Projection!$L$24</f>
        <v/>
      </c>
      <c r="AG204" s="13">
        <f>MIN(W204:AF204)</f>
        <v/>
      </c>
    </row>
    <row r="205">
      <c r="B205" s="2" t="n">
        <v>192</v>
      </c>
      <c r="C205" s="20" t="n">
        <v>1.480853</v>
      </c>
      <c r="D205" s="20" t="n">
        <v>0.5542859999999999</v>
      </c>
      <c r="E205" s="20" t="n">
        <v>0.262153</v>
      </c>
      <c r="F205" s="20" t="n">
        <v>-2.266344</v>
      </c>
      <c r="G205" s="20" t="n">
        <v>-1.39118</v>
      </c>
      <c r="H205" s="20" t="n">
        <v>0.206158</v>
      </c>
      <c r="I205" s="20" t="n">
        <v>-1.887737</v>
      </c>
      <c r="J205" s="20" t="n">
        <v>1.38067</v>
      </c>
      <c r="K205" s="20" t="n">
        <v>-1.432007</v>
      </c>
      <c r="L205" s="20" t="n">
        <v>-1.76473</v>
      </c>
      <c r="M205" s="17">
        <f>Projection!$C$13*EXP($C$5+SQRT($C$4)*C205)+(Projection!$C$20+MAX(0,Projection!$C$14-Projection!$C$13)/Projection!$C$4-Projection!$C$21)*EXP($C$5+SQRT($C$4)*C205)^0.5</f>
        <v/>
      </c>
      <c r="N205" s="17">
        <f>M205*EXP($C$5+SQRT($C$4)*D205)+(Projection!$D$20+MAX(0,Projection!$C$24-M205)/Projection!$C$4-Projection!$D$21)*EXP($C$5+SQRT($C$4)*D205)^0.5</f>
        <v/>
      </c>
      <c r="O205" s="17">
        <f>N205*EXP($C$5+SQRT($C$4)*E205)+(Projection!$E$20+MAX(0,Projection!$D$24-N205)/Projection!$C$4-Projection!$E$21)*EXP($C$5+SQRT($C$4)*E205)^0.5</f>
        <v/>
      </c>
      <c r="P205" s="17">
        <f>O205*EXP($C$5+SQRT($C$4)*F205)+(Projection!$F$20+MAX(0,Projection!$E$24-O205)/Projection!$C$4-Projection!$F$21)*EXP($C$5+SQRT($C$4)*F205)^0.5</f>
        <v/>
      </c>
      <c r="Q205" s="17">
        <f>P205*EXP($C$5+SQRT($C$4)*G205)+(Projection!$G$20+MAX(0,Projection!$F$24-P205)/Projection!$C$4-Projection!$G$21)*EXP($C$5+SQRT($C$4)*G205)^0.5</f>
        <v/>
      </c>
      <c r="R205" s="17">
        <f>Q205*EXP($C$5+SQRT($C$4)*H205)+(Projection!$H$20+MAX(0,Projection!$G$24-Q205)/Projection!$C$4-Projection!$H$21)*EXP($C$5+SQRT($C$4)*H205)^0.5</f>
        <v/>
      </c>
      <c r="S205" s="17">
        <f>R205*EXP($C$5+SQRT($C$4)*I205)+(Projection!$I$20+MAX(0,Projection!$H$24-R205)/Projection!$C$4-Projection!$I$21)*EXP($C$5+SQRT($C$4)*I205)^0.5</f>
        <v/>
      </c>
      <c r="T205" s="17">
        <f>S205*EXP($C$5+SQRT($C$4)*J205)+(Projection!$J$20+MAX(0,Projection!$I$24-S205)/Projection!$C$4-Projection!$J$21)*EXP($C$5+SQRT($C$4)*J205)^0.5</f>
        <v/>
      </c>
      <c r="U205" s="17">
        <f>T205*EXP($C$5+SQRT($C$4)*K205)+(Projection!$K$20+MAX(0,Projection!$J$24-T205)/Projection!$C$4-Projection!$K$21)*EXP($C$5+SQRT($C$4)*K205)^0.5</f>
        <v/>
      </c>
      <c r="V205" s="17">
        <f>U205*EXP($C$5+SQRT($C$4)*L205)+(Projection!$L$20+MAX(0,Projection!$K$24-U205)/Projection!$C$4-Projection!$L$21)*EXP($C$5+SQRT($C$4)*L205)^0.5</f>
        <v/>
      </c>
      <c r="W205" s="13">
        <f>M205/Projection!$C$24</f>
        <v/>
      </c>
      <c r="X205" s="13">
        <f>N205/Projection!$D$24</f>
        <v/>
      </c>
      <c r="Y205" s="13">
        <f>O205/Projection!$E$24</f>
        <v/>
      </c>
      <c r="Z205" s="13">
        <f>P205/Projection!$F$24</f>
        <v/>
      </c>
      <c r="AA205" s="13">
        <f>Q205/Projection!$G$24</f>
        <v/>
      </c>
      <c r="AB205" s="13">
        <f>R205/Projection!$H$24</f>
        <v/>
      </c>
      <c r="AC205" s="13">
        <f>S205/Projection!$I$24</f>
        <v/>
      </c>
      <c r="AD205" s="13">
        <f>T205/Projection!$J$24</f>
        <v/>
      </c>
      <c r="AE205" s="13">
        <f>U205/Projection!$K$24</f>
        <v/>
      </c>
      <c r="AF205" s="13">
        <f>V205/Projection!$L$24</f>
        <v/>
      </c>
      <c r="AG205" s="13">
        <f>MIN(W205:AF205)</f>
        <v/>
      </c>
    </row>
    <row r="206">
      <c r="B206" s="2" t="n">
        <v>193</v>
      </c>
      <c r="C206" s="20" t="n">
        <v>-2.43749</v>
      </c>
      <c r="D206" s="20" t="n">
        <v>-0.539911</v>
      </c>
      <c r="E206" s="20" t="n">
        <v>0.6522559999999999</v>
      </c>
      <c r="F206" s="20" t="n">
        <v>-0.584642</v>
      </c>
      <c r="G206" s="20" t="n">
        <v>-2.126892</v>
      </c>
      <c r="H206" s="20" t="n">
        <v>1.166063</v>
      </c>
      <c r="I206" s="20" t="n">
        <v>1.468719</v>
      </c>
      <c r="J206" s="20" t="n">
        <v>-0.291165</v>
      </c>
      <c r="K206" s="20" t="n">
        <v>0.441892</v>
      </c>
      <c r="L206" s="20" t="n">
        <v>-0.169173</v>
      </c>
      <c r="M206" s="17">
        <f>Projection!$C$13*EXP($C$5+SQRT($C$4)*C206)+(Projection!$C$20+MAX(0,Projection!$C$14-Projection!$C$13)/Projection!$C$4-Projection!$C$21)*EXP($C$5+SQRT($C$4)*C206)^0.5</f>
        <v/>
      </c>
      <c r="N206" s="17">
        <f>M206*EXP($C$5+SQRT($C$4)*D206)+(Projection!$D$20+MAX(0,Projection!$C$24-M206)/Projection!$C$4-Projection!$D$21)*EXP($C$5+SQRT($C$4)*D206)^0.5</f>
        <v/>
      </c>
      <c r="O206" s="17">
        <f>N206*EXP($C$5+SQRT($C$4)*E206)+(Projection!$E$20+MAX(0,Projection!$D$24-N206)/Projection!$C$4-Projection!$E$21)*EXP($C$5+SQRT($C$4)*E206)^0.5</f>
        <v/>
      </c>
      <c r="P206" s="17">
        <f>O206*EXP($C$5+SQRT($C$4)*F206)+(Projection!$F$20+MAX(0,Projection!$E$24-O206)/Projection!$C$4-Projection!$F$21)*EXP($C$5+SQRT($C$4)*F206)^0.5</f>
        <v/>
      </c>
      <c r="Q206" s="17">
        <f>P206*EXP($C$5+SQRT($C$4)*G206)+(Projection!$G$20+MAX(0,Projection!$F$24-P206)/Projection!$C$4-Projection!$G$21)*EXP($C$5+SQRT($C$4)*G206)^0.5</f>
        <v/>
      </c>
      <c r="R206" s="17">
        <f>Q206*EXP($C$5+SQRT($C$4)*H206)+(Projection!$H$20+MAX(0,Projection!$G$24-Q206)/Projection!$C$4-Projection!$H$21)*EXP($C$5+SQRT($C$4)*H206)^0.5</f>
        <v/>
      </c>
      <c r="S206" s="17">
        <f>R206*EXP($C$5+SQRT($C$4)*I206)+(Projection!$I$20+MAX(0,Projection!$H$24-R206)/Projection!$C$4-Projection!$I$21)*EXP($C$5+SQRT($C$4)*I206)^0.5</f>
        <v/>
      </c>
      <c r="T206" s="17">
        <f>S206*EXP($C$5+SQRT($C$4)*J206)+(Projection!$J$20+MAX(0,Projection!$I$24-S206)/Projection!$C$4-Projection!$J$21)*EXP($C$5+SQRT($C$4)*J206)^0.5</f>
        <v/>
      </c>
      <c r="U206" s="17">
        <f>T206*EXP($C$5+SQRT($C$4)*K206)+(Projection!$K$20+MAX(0,Projection!$J$24-T206)/Projection!$C$4-Projection!$K$21)*EXP($C$5+SQRT($C$4)*K206)^0.5</f>
        <v/>
      </c>
      <c r="V206" s="17">
        <f>U206*EXP($C$5+SQRT($C$4)*L206)+(Projection!$L$20+MAX(0,Projection!$K$24-U206)/Projection!$C$4-Projection!$L$21)*EXP($C$5+SQRT($C$4)*L206)^0.5</f>
        <v/>
      </c>
      <c r="W206" s="13">
        <f>M206/Projection!$C$24</f>
        <v/>
      </c>
      <c r="X206" s="13">
        <f>N206/Projection!$D$24</f>
        <v/>
      </c>
      <c r="Y206" s="13">
        <f>O206/Projection!$E$24</f>
        <v/>
      </c>
      <c r="Z206" s="13">
        <f>P206/Projection!$F$24</f>
        <v/>
      </c>
      <c r="AA206" s="13">
        <f>Q206/Projection!$G$24</f>
        <v/>
      </c>
      <c r="AB206" s="13">
        <f>R206/Projection!$H$24</f>
        <v/>
      </c>
      <c r="AC206" s="13">
        <f>S206/Projection!$I$24</f>
        <v/>
      </c>
      <c r="AD206" s="13">
        <f>T206/Projection!$J$24</f>
        <v/>
      </c>
      <c r="AE206" s="13">
        <f>U206/Projection!$K$24</f>
        <v/>
      </c>
      <c r="AF206" s="13">
        <f>V206/Projection!$L$24</f>
        <v/>
      </c>
      <c r="AG206" s="13">
        <f>MIN(W206:AF206)</f>
        <v/>
      </c>
    </row>
    <row r="207">
      <c r="B207" s="2" t="n">
        <v>194</v>
      </c>
      <c r="C207" s="20" t="n">
        <v>0.042878</v>
      </c>
      <c r="D207" s="20" t="n">
        <v>-0.851424</v>
      </c>
      <c r="E207" s="20" t="n">
        <v>-1.596918</v>
      </c>
      <c r="F207" s="20" t="n">
        <v>0.468961</v>
      </c>
      <c r="G207" s="20" t="n">
        <v>1.238185</v>
      </c>
      <c r="H207" s="20" t="n">
        <v>-0.603054</v>
      </c>
      <c r="I207" s="20" t="n">
        <v>0.06149</v>
      </c>
      <c r="J207" s="20" t="n">
        <v>0.791478</v>
      </c>
      <c r="K207" s="20" t="n">
        <v>-0.044891</v>
      </c>
      <c r="L207" s="20" t="n">
        <v>0.680301</v>
      </c>
      <c r="M207" s="17">
        <f>Projection!$C$13*EXP($C$5+SQRT($C$4)*C207)+(Projection!$C$20+MAX(0,Projection!$C$14-Projection!$C$13)/Projection!$C$4-Projection!$C$21)*EXP($C$5+SQRT($C$4)*C207)^0.5</f>
        <v/>
      </c>
      <c r="N207" s="17">
        <f>M207*EXP($C$5+SQRT($C$4)*D207)+(Projection!$D$20+MAX(0,Projection!$C$24-M207)/Projection!$C$4-Projection!$D$21)*EXP($C$5+SQRT($C$4)*D207)^0.5</f>
        <v/>
      </c>
      <c r="O207" s="17">
        <f>N207*EXP($C$5+SQRT($C$4)*E207)+(Projection!$E$20+MAX(0,Projection!$D$24-N207)/Projection!$C$4-Projection!$E$21)*EXP($C$5+SQRT($C$4)*E207)^0.5</f>
        <v/>
      </c>
      <c r="P207" s="17">
        <f>O207*EXP($C$5+SQRT($C$4)*F207)+(Projection!$F$20+MAX(0,Projection!$E$24-O207)/Projection!$C$4-Projection!$F$21)*EXP($C$5+SQRT($C$4)*F207)^0.5</f>
        <v/>
      </c>
      <c r="Q207" s="17">
        <f>P207*EXP($C$5+SQRT($C$4)*G207)+(Projection!$G$20+MAX(0,Projection!$F$24-P207)/Projection!$C$4-Projection!$G$21)*EXP($C$5+SQRT($C$4)*G207)^0.5</f>
        <v/>
      </c>
      <c r="R207" s="17">
        <f>Q207*EXP($C$5+SQRT($C$4)*H207)+(Projection!$H$20+MAX(0,Projection!$G$24-Q207)/Projection!$C$4-Projection!$H$21)*EXP($C$5+SQRT($C$4)*H207)^0.5</f>
        <v/>
      </c>
      <c r="S207" s="17">
        <f>R207*EXP($C$5+SQRT($C$4)*I207)+(Projection!$I$20+MAX(0,Projection!$H$24-R207)/Projection!$C$4-Projection!$I$21)*EXP($C$5+SQRT($C$4)*I207)^0.5</f>
        <v/>
      </c>
      <c r="T207" s="17">
        <f>S207*EXP($C$5+SQRT($C$4)*J207)+(Projection!$J$20+MAX(0,Projection!$I$24-S207)/Projection!$C$4-Projection!$J$21)*EXP($C$5+SQRT($C$4)*J207)^0.5</f>
        <v/>
      </c>
      <c r="U207" s="17">
        <f>T207*EXP($C$5+SQRT($C$4)*K207)+(Projection!$K$20+MAX(0,Projection!$J$24-T207)/Projection!$C$4-Projection!$K$21)*EXP($C$5+SQRT($C$4)*K207)^0.5</f>
        <v/>
      </c>
      <c r="V207" s="17">
        <f>U207*EXP($C$5+SQRT($C$4)*L207)+(Projection!$L$20+MAX(0,Projection!$K$24-U207)/Projection!$C$4-Projection!$L$21)*EXP($C$5+SQRT($C$4)*L207)^0.5</f>
        <v/>
      </c>
      <c r="W207" s="13">
        <f>M207/Projection!$C$24</f>
        <v/>
      </c>
      <c r="X207" s="13">
        <f>N207/Projection!$D$24</f>
        <v/>
      </c>
      <c r="Y207" s="13">
        <f>O207/Projection!$E$24</f>
        <v/>
      </c>
      <c r="Z207" s="13">
        <f>P207/Projection!$F$24</f>
        <v/>
      </c>
      <c r="AA207" s="13">
        <f>Q207/Projection!$G$24</f>
        <v/>
      </c>
      <c r="AB207" s="13">
        <f>R207/Projection!$H$24</f>
        <v/>
      </c>
      <c r="AC207" s="13">
        <f>S207/Projection!$I$24</f>
        <v/>
      </c>
      <c r="AD207" s="13">
        <f>T207/Projection!$J$24</f>
        <v/>
      </c>
      <c r="AE207" s="13">
        <f>U207/Projection!$K$24</f>
        <v/>
      </c>
      <c r="AF207" s="13">
        <f>V207/Projection!$L$24</f>
        <v/>
      </c>
      <c r="AG207" s="13">
        <f>MIN(W207:AF207)</f>
        <v/>
      </c>
    </row>
    <row r="208">
      <c r="B208" s="2" t="n">
        <v>195</v>
      </c>
      <c r="C208" s="20" t="n">
        <v>-0.244255</v>
      </c>
      <c r="D208" s="20" t="n">
        <v>-1.393945</v>
      </c>
      <c r="E208" s="20" t="n">
        <v>0.330914</v>
      </c>
      <c r="F208" s="20" t="n">
        <v>0.576626</v>
      </c>
      <c r="G208" s="20" t="n">
        <v>-0.606415</v>
      </c>
      <c r="H208" s="20" t="n">
        <v>0.430783</v>
      </c>
      <c r="I208" s="20" t="n">
        <v>-0.70486</v>
      </c>
      <c r="J208" s="20" t="n">
        <v>-0.393019</v>
      </c>
      <c r="K208" s="20" t="n">
        <v>1.843537</v>
      </c>
      <c r="L208" s="20" t="n">
        <v>0.76605</v>
      </c>
      <c r="M208" s="17">
        <f>Projection!$C$13*EXP($C$5+SQRT($C$4)*C208)+(Projection!$C$20+MAX(0,Projection!$C$14-Projection!$C$13)/Projection!$C$4-Projection!$C$21)*EXP($C$5+SQRT($C$4)*C208)^0.5</f>
        <v/>
      </c>
      <c r="N208" s="17">
        <f>M208*EXP($C$5+SQRT($C$4)*D208)+(Projection!$D$20+MAX(0,Projection!$C$24-M208)/Projection!$C$4-Projection!$D$21)*EXP($C$5+SQRT($C$4)*D208)^0.5</f>
        <v/>
      </c>
      <c r="O208" s="17">
        <f>N208*EXP($C$5+SQRT($C$4)*E208)+(Projection!$E$20+MAX(0,Projection!$D$24-N208)/Projection!$C$4-Projection!$E$21)*EXP($C$5+SQRT($C$4)*E208)^0.5</f>
        <v/>
      </c>
      <c r="P208" s="17">
        <f>O208*EXP($C$5+SQRT($C$4)*F208)+(Projection!$F$20+MAX(0,Projection!$E$24-O208)/Projection!$C$4-Projection!$F$21)*EXP($C$5+SQRT($C$4)*F208)^0.5</f>
        <v/>
      </c>
      <c r="Q208" s="17">
        <f>P208*EXP($C$5+SQRT($C$4)*G208)+(Projection!$G$20+MAX(0,Projection!$F$24-P208)/Projection!$C$4-Projection!$G$21)*EXP($C$5+SQRT($C$4)*G208)^0.5</f>
        <v/>
      </c>
      <c r="R208" s="17">
        <f>Q208*EXP($C$5+SQRT($C$4)*H208)+(Projection!$H$20+MAX(0,Projection!$G$24-Q208)/Projection!$C$4-Projection!$H$21)*EXP($C$5+SQRT($C$4)*H208)^0.5</f>
        <v/>
      </c>
      <c r="S208" s="17">
        <f>R208*EXP($C$5+SQRT($C$4)*I208)+(Projection!$I$20+MAX(0,Projection!$H$24-R208)/Projection!$C$4-Projection!$I$21)*EXP($C$5+SQRT($C$4)*I208)^0.5</f>
        <v/>
      </c>
      <c r="T208" s="17">
        <f>S208*EXP($C$5+SQRT($C$4)*J208)+(Projection!$J$20+MAX(0,Projection!$I$24-S208)/Projection!$C$4-Projection!$J$21)*EXP($C$5+SQRT($C$4)*J208)^0.5</f>
        <v/>
      </c>
      <c r="U208" s="17">
        <f>T208*EXP($C$5+SQRT($C$4)*K208)+(Projection!$K$20+MAX(0,Projection!$J$24-T208)/Projection!$C$4-Projection!$K$21)*EXP($C$5+SQRT($C$4)*K208)^0.5</f>
        <v/>
      </c>
      <c r="V208" s="17">
        <f>U208*EXP($C$5+SQRT($C$4)*L208)+(Projection!$L$20+MAX(0,Projection!$K$24-U208)/Projection!$C$4-Projection!$L$21)*EXP($C$5+SQRT($C$4)*L208)^0.5</f>
        <v/>
      </c>
      <c r="W208" s="13">
        <f>M208/Projection!$C$24</f>
        <v/>
      </c>
      <c r="X208" s="13">
        <f>N208/Projection!$D$24</f>
        <v/>
      </c>
      <c r="Y208" s="13">
        <f>O208/Projection!$E$24</f>
        <v/>
      </c>
      <c r="Z208" s="13">
        <f>P208/Projection!$F$24</f>
        <v/>
      </c>
      <c r="AA208" s="13">
        <f>Q208/Projection!$G$24</f>
        <v/>
      </c>
      <c r="AB208" s="13">
        <f>R208/Projection!$H$24</f>
        <v/>
      </c>
      <c r="AC208" s="13">
        <f>S208/Projection!$I$24</f>
        <v/>
      </c>
      <c r="AD208" s="13">
        <f>T208/Projection!$J$24</f>
        <v/>
      </c>
      <c r="AE208" s="13">
        <f>U208/Projection!$K$24</f>
        <v/>
      </c>
      <c r="AF208" s="13">
        <f>V208/Projection!$L$24</f>
        <v/>
      </c>
      <c r="AG208" s="13">
        <f>MIN(W208:AF208)</f>
        <v/>
      </c>
    </row>
    <row r="209">
      <c r="B209" s="2" t="n">
        <v>196</v>
      </c>
      <c r="C209" s="20" t="n">
        <v>0.195023</v>
      </c>
      <c r="D209" s="20" t="n">
        <v>-0.293485</v>
      </c>
      <c r="E209" s="20" t="n">
        <v>-0.050425</v>
      </c>
      <c r="F209" s="20" t="n">
        <v>-0.446553</v>
      </c>
      <c r="G209" s="20" t="n">
        <v>1.242959</v>
      </c>
      <c r="H209" s="20" t="n">
        <v>-2.070167</v>
      </c>
      <c r="I209" s="20" t="n">
        <v>0.495912</v>
      </c>
      <c r="J209" s="20" t="n">
        <v>-0.363401</v>
      </c>
      <c r="K209" s="20" t="n">
        <v>0.739557</v>
      </c>
      <c r="L209" s="20" t="n">
        <v>-0.207814</v>
      </c>
      <c r="M209" s="17">
        <f>Projection!$C$13*EXP($C$5+SQRT($C$4)*C209)+(Projection!$C$20+MAX(0,Projection!$C$14-Projection!$C$13)/Projection!$C$4-Projection!$C$21)*EXP($C$5+SQRT($C$4)*C209)^0.5</f>
        <v/>
      </c>
      <c r="N209" s="17">
        <f>M209*EXP($C$5+SQRT($C$4)*D209)+(Projection!$D$20+MAX(0,Projection!$C$24-M209)/Projection!$C$4-Projection!$D$21)*EXP($C$5+SQRT($C$4)*D209)^0.5</f>
        <v/>
      </c>
      <c r="O209" s="17">
        <f>N209*EXP($C$5+SQRT($C$4)*E209)+(Projection!$E$20+MAX(0,Projection!$D$24-N209)/Projection!$C$4-Projection!$E$21)*EXP($C$5+SQRT($C$4)*E209)^0.5</f>
        <v/>
      </c>
      <c r="P209" s="17">
        <f>O209*EXP($C$5+SQRT($C$4)*F209)+(Projection!$F$20+MAX(0,Projection!$E$24-O209)/Projection!$C$4-Projection!$F$21)*EXP($C$5+SQRT($C$4)*F209)^0.5</f>
        <v/>
      </c>
      <c r="Q209" s="17">
        <f>P209*EXP($C$5+SQRT($C$4)*G209)+(Projection!$G$20+MAX(0,Projection!$F$24-P209)/Projection!$C$4-Projection!$G$21)*EXP($C$5+SQRT($C$4)*G209)^0.5</f>
        <v/>
      </c>
      <c r="R209" s="17">
        <f>Q209*EXP($C$5+SQRT($C$4)*H209)+(Projection!$H$20+MAX(0,Projection!$G$24-Q209)/Projection!$C$4-Projection!$H$21)*EXP($C$5+SQRT($C$4)*H209)^0.5</f>
        <v/>
      </c>
      <c r="S209" s="17">
        <f>R209*EXP($C$5+SQRT($C$4)*I209)+(Projection!$I$20+MAX(0,Projection!$H$24-R209)/Projection!$C$4-Projection!$I$21)*EXP($C$5+SQRT($C$4)*I209)^0.5</f>
        <v/>
      </c>
      <c r="T209" s="17">
        <f>S209*EXP($C$5+SQRT($C$4)*J209)+(Projection!$J$20+MAX(0,Projection!$I$24-S209)/Projection!$C$4-Projection!$J$21)*EXP($C$5+SQRT($C$4)*J209)^0.5</f>
        <v/>
      </c>
      <c r="U209" s="17">
        <f>T209*EXP($C$5+SQRT($C$4)*K209)+(Projection!$K$20+MAX(0,Projection!$J$24-T209)/Projection!$C$4-Projection!$K$21)*EXP($C$5+SQRT($C$4)*K209)^0.5</f>
        <v/>
      </c>
      <c r="V209" s="17">
        <f>U209*EXP($C$5+SQRT($C$4)*L209)+(Projection!$L$20+MAX(0,Projection!$K$24-U209)/Projection!$C$4-Projection!$L$21)*EXP($C$5+SQRT($C$4)*L209)^0.5</f>
        <v/>
      </c>
      <c r="W209" s="13">
        <f>M209/Projection!$C$24</f>
        <v/>
      </c>
      <c r="X209" s="13">
        <f>N209/Projection!$D$24</f>
        <v/>
      </c>
      <c r="Y209" s="13">
        <f>O209/Projection!$E$24</f>
        <v/>
      </c>
      <c r="Z209" s="13">
        <f>P209/Projection!$F$24</f>
        <v/>
      </c>
      <c r="AA209" s="13">
        <f>Q209/Projection!$G$24</f>
        <v/>
      </c>
      <c r="AB209" s="13">
        <f>R209/Projection!$H$24</f>
        <v/>
      </c>
      <c r="AC209" s="13">
        <f>S209/Projection!$I$24</f>
        <v/>
      </c>
      <c r="AD209" s="13">
        <f>T209/Projection!$J$24</f>
        <v/>
      </c>
      <c r="AE209" s="13">
        <f>U209/Projection!$K$24</f>
        <v/>
      </c>
      <c r="AF209" s="13">
        <f>V209/Projection!$L$24</f>
        <v/>
      </c>
      <c r="AG209" s="13">
        <f>MIN(W209:AF209)</f>
        <v/>
      </c>
    </row>
    <row r="210">
      <c r="B210" s="2" t="n">
        <v>197</v>
      </c>
      <c r="C210" s="20" t="n">
        <v>1.138549</v>
      </c>
      <c r="D210" s="20" t="n">
        <v>0.611708</v>
      </c>
      <c r="E210" s="20" t="n">
        <v>-2.108347</v>
      </c>
      <c r="F210" s="20" t="n">
        <v>0.24172</v>
      </c>
      <c r="G210" s="20" t="n">
        <v>-0.027365</v>
      </c>
      <c r="H210" s="20" t="n">
        <v>0.493439</v>
      </c>
      <c r="I210" s="20" t="n">
        <v>2.206218</v>
      </c>
      <c r="J210" s="20" t="n">
        <v>0.416346</v>
      </c>
      <c r="K210" s="20" t="n">
        <v>0.859075</v>
      </c>
      <c r="L210" s="20" t="n">
        <v>-0.71096</v>
      </c>
      <c r="M210" s="17">
        <f>Projection!$C$13*EXP($C$5+SQRT($C$4)*C210)+(Projection!$C$20+MAX(0,Projection!$C$14-Projection!$C$13)/Projection!$C$4-Projection!$C$21)*EXP($C$5+SQRT($C$4)*C210)^0.5</f>
        <v/>
      </c>
      <c r="N210" s="17">
        <f>M210*EXP($C$5+SQRT($C$4)*D210)+(Projection!$D$20+MAX(0,Projection!$C$24-M210)/Projection!$C$4-Projection!$D$21)*EXP($C$5+SQRT($C$4)*D210)^0.5</f>
        <v/>
      </c>
      <c r="O210" s="17">
        <f>N210*EXP($C$5+SQRT($C$4)*E210)+(Projection!$E$20+MAX(0,Projection!$D$24-N210)/Projection!$C$4-Projection!$E$21)*EXP($C$5+SQRT($C$4)*E210)^0.5</f>
        <v/>
      </c>
      <c r="P210" s="17">
        <f>O210*EXP($C$5+SQRT($C$4)*F210)+(Projection!$F$20+MAX(0,Projection!$E$24-O210)/Projection!$C$4-Projection!$F$21)*EXP($C$5+SQRT($C$4)*F210)^0.5</f>
        <v/>
      </c>
      <c r="Q210" s="17">
        <f>P210*EXP($C$5+SQRT($C$4)*G210)+(Projection!$G$20+MAX(0,Projection!$F$24-P210)/Projection!$C$4-Projection!$G$21)*EXP($C$5+SQRT($C$4)*G210)^0.5</f>
        <v/>
      </c>
      <c r="R210" s="17">
        <f>Q210*EXP($C$5+SQRT($C$4)*H210)+(Projection!$H$20+MAX(0,Projection!$G$24-Q210)/Projection!$C$4-Projection!$H$21)*EXP($C$5+SQRT($C$4)*H210)^0.5</f>
        <v/>
      </c>
      <c r="S210" s="17">
        <f>R210*EXP($C$5+SQRT($C$4)*I210)+(Projection!$I$20+MAX(0,Projection!$H$24-R210)/Projection!$C$4-Projection!$I$21)*EXP($C$5+SQRT($C$4)*I210)^0.5</f>
        <v/>
      </c>
      <c r="T210" s="17">
        <f>S210*EXP($C$5+SQRT($C$4)*J210)+(Projection!$J$20+MAX(0,Projection!$I$24-S210)/Projection!$C$4-Projection!$J$21)*EXP($C$5+SQRT($C$4)*J210)^0.5</f>
        <v/>
      </c>
      <c r="U210" s="17">
        <f>T210*EXP($C$5+SQRT($C$4)*K210)+(Projection!$K$20+MAX(0,Projection!$J$24-T210)/Projection!$C$4-Projection!$K$21)*EXP($C$5+SQRT($C$4)*K210)^0.5</f>
        <v/>
      </c>
      <c r="V210" s="17">
        <f>U210*EXP($C$5+SQRT($C$4)*L210)+(Projection!$L$20+MAX(0,Projection!$K$24-U210)/Projection!$C$4-Projection!$L$21)*EXP($C$5+SQRT($C$4)*L210)^0.5</f>
        <v/>
      </c>
      <c r="W210" s="13">
        <f>M210/Projection!$C$24</f>
        <v/>
      </c>
      <c r="X210" s="13">
        <f>N210/Projection!$D$24</f>
        <v/>
      </c>
      <c r="Y210" s="13">
        <f>O210/Projection!$E$24</f>
        <v/>
      </c>
      <c r="Z210" s="13">
        <f>P210/Projection!$F$24</f>
        <v/>
      </c>
      <c r="AA210" s="13">
        <f>Q210/Projection!$G$24</f>
        <v/>
      </c>
      <c r="AB210" s="13">
        <f>R210/Projection!$H$24</f>
        <v/>
      </c>
      <c r="AC210" s="13">
        <f>S210/Projection!$I$24</f>
        <v/>
      </c>
      <c r="AD210" s="13">
        <f>T210/Projection!$J$24</f>
        <v/>
      </c>
      <c r="AE210" s="13">
        <f>U210/Projection!$K$24</f>
        <v/>
      </c>
      <c r="AF210" s="13">
        <f>V210/Projection!$L$24</f>
        <v/>
      </c>
      <c r="AG210" s="13">
        <f>MIN(W210:AF210)</f>
        <v/>
      </c>
    </row>
    <row r="211">
      <c r="B211" s="2" t="n">
        <v>198</v>
      </c>
      <c r="C211" s="20" t="n">
        <v>0.317406</v>
      </c>
      <c r="D211" s="20" t="n">
        <v>0.348411</v>
      </c>
      <c r="E211" s="20" t="n">
        <v>0.277785</v>
      </c>
      <c r="F211" s="20" t="n">
        <v>-0.525869</v>
      </c>
      <c r="G211" s="20" t="n">
        <v>1.207203</v>
      </c>
      <c r="H211" s="20" t="n">
        <v>1.675096</v>
      </c>
      <c r="I211" s="20" t="n">
        <v>-0.888528</v>
      </c>
      <c r="J211" s="20" t="n">
        <v>0.867042</v>
      </c>
      <c r="K211" s="20" t="n">
        <v>1.084612</v>
      </c>
      <c r="L211" s="20" t="n">
        <v>0.321367</v>
      </c>
      <c r="M211" s="17">
        <f>Projection!$C$13*EXP($C$5+SQRT($C$4)*C211)+(Projection!$C$20+MAX(0,Projection!$C$14-Projection!$C$13)/Projection!$C$4-Projection!$C$21)*EXP($C$5+SQRT($C$4)*C211)^0.5</f>
        <v/>
      </c>
      <c r="N211" s="17">
        <f>M211*EXP($C$5+SQRT($C$4)*D211)+(Projection!$D$20+MAX(0,Projection!$C$24-M211)/Projection!$C$4-Projection!$D$21)*EXP($C$5+SQRT($C$4)*D211)^0.5</f>
        <v/>
      </c>
      <c r="O211" s="17">
        <f>N211*EXP($C$5+SQRT($C$4)*E211)+(Projection!$E$20+MAX(0,Projection!$D$24-N211)/Projection!$C$4-Projection!$E$21)*EXP($C$5+SQRT($C$4)*E211)^0.5</f>
        <v/>
      </c>
      <c r="P211" s="17">
        <f>O211*EXP($C$5+SQRT($C$4)*F211)+(Projection!$F$20+MAX(0,Projection!$E$24-O211)/Projection!$C$4-Projection!$F$21)*EXP($C$5+SQRT($C$4)*F211)^0.5</f>
        <v/>
      </c>
      <c r="Q211" s="17">
        <f>P211*EXP($C$5+SQRT($C$4)*G211)+(Projection!$G$20+MAX(0,Projection!$F$24-P211)/Projection!$C$4-Projection!$G$21)*EXP($C$5+SQRT($C$4)*G211)^0.5</f>
        <v/>
      </c>
      <c r="R211" s="17">
        <f>Q211*EXP($C$5+SQRT($C$4)*H211)+(Projection!$H$20+MAX(0,Projection!$G$24-Q211)/Projection!$C$4-Projection!$H$21)*EXP($C$5+SQRT($C$4)*H211)^0.5</f>
        <v/>
      </c>
      <c r="S211" s="17">
        <f>R211*EXP($C$5+SQRT($C$4)*I211)+(Projection!$I$20+MAX(0,Projection!$H$24-R211)/Projection!$C$4-Projection!$I$21)*EXP($C$5+SQRT($C$4)*I211)^0.5</f>
        <v/>
      </c>
      <c r="T211" s="17">
        <f>S211*EXP($C$5+SQRT($C$4)*J211)+(Projection!$J$20+MAX(0,Projection!$I$24-S211)/Projection!$C$4-Projection!$J$21)*EXP($C$5+SQRT($C$4)*J211)^0.5</f>
        <v/>
      </c>
      <c r="U211" s="17">
        <f>T211*EXP($C$5+SQRT($C$4)*K211)+(Projection!$K$20+MAX(0,Projection!$J$24-T211)/Projection!$C$4-Projection!$K$21)*EXP($C$5+SQRT($C$4)*K211)^0.5</f>
        <v/>
      </c>
      <c r="V211" s="17">
        <f>U211*EXP($C$5+SQRT($C$4)*L211)+(Projection!$L$20+MAX(0,Projection!$K$24-U211)/Projection!$C$4-Projection!$L$21)*EXP($C$5+SQRT($C$4)*L211)^0.5</f>
        <v/>
      </c>
      <c r="W211" s="13">
        <f>M211/Projection!$C$24</f>
        <v/>
      </c>
      <c r="X211" s="13">
        <f>N211/Projection!$D$24</f>
        <v/>
      </c>
      <c r="Y211" s="13">
        <f>O211/Projection!$E$24</f>
        <v/>
      </c>
      <c r="Z211" s="13">
        <f>P211/Projection!$F$24</f>
        <v/>
      </c>
      <c r="AA211" s="13">
        <f>Q211/Projection!$G$24</f>
        <v/>
      </c>
      <c r="AB211" s="13">
        <f>R211/Projection!$H$24</f>
        <v/>
      </c>
      <c r="AC211" s="13">
        <f>S211/Projection!$I$24</f>
        <v/>
      </c>
      <c r="AD211" s="13">
        <f>T211/Projection!$J$24</f>
        <v/>
      </c>
      <c r="AE211" s="13">
        <f>U211/Projection!$K$24</f>
        <v/>
      </c>
      <c r="AF211" s="13">
        <f>V211/Projection!$L$24</f>
        <v/>
      </c>
      <c r="AG211" s="13">
        <f>MIN(W211:AF211)</f>
        <v/>
      </c>
    </row>
    <row r="212">
      <c r="B212" s="2" t="n">
        <v>199</v>
      </c>
      <c r="C212" s="20" t="n">
        <v>0.5918</v>
      </c>
      <c r="D212" s="20" t="n">
        <v>-0.228422</v>
      </c>
      <c r="E212" s="20" t="n">
        <v>0.592731</v>
      </c>
      <c r="F212" s="20" t="n">
        <v>-0.9526559999999999</v>
      </c>
      <c r="G212" s="20" t="n">
        <v>0.005582</v>
      </c>
      <c r="H212" s="20" t="n">
        <v>0.198274</v>
      </c>
      <c r="I212" s="20" t="n">
        <v>-0.931755</v>
      </c>
      <c r="J212" s="20" t="n">
        <v>-0.160886</v>
      </c>
      <c r="K212" s="20" t="n">
        <v>-0.3044</v>
      </c>
      <c r="L212" s="20" t="n">
        <v>-0.307184</v>
      </c>
      <c r="M212" s="17">
        <f>Projection!$C$13*EXP($C$5+SQRT($C$4)*C212)+(Projection!$C$20+MAX(0,Projection!$C$14-Projection!$C$13)/Projection!$C$4-Projection!$C$21)*EXP($C$5+SQRT($C$4)*C212)^0.5</f>
        <v/>
      </c>
      <c r="N212" s="17">
        <f>M212*EXP($C$5+SQRT($C$4)*D212)+(Projection!$D$20+MAX(0,Projection!$C$24-M212)/Projection!$C$4-Projection!$D$21)*EXP($C$5+SQRT($C$4)*D212)^0.5</f>
        <v/>
      </c>
      <c r="O212" s="17">
        <f>N212*EXP($C$5+SQRT($C$4)*E212)+(Projection!$E$20+MAX(0,Projection!$D$24-N212)/Projection!$C$4-Projection!$E$21)*EXP($C$5+SQRT($C$4)*E212)^0.5</f>
        <v/>
      </c>
      <c r="P212" s="17">
        <f>O212*EXP($C$5+SQRT($C$4)*F212)+(Projection!$F$20+MAX(0,Projection!$E$24-O212)/Projection!$C$4-Projection!$F$21)*EXP($C$5+SQRT($C$4)*F212)^0.5</f>
        <v/>
      </c>
      <c r="Q212" s="17">
        <f>P212*EXP($C$5+SQRT($C$4)*G212)+(Projection!$G$20+MAX(0,Projection!$F$24-P212)/Projection!$C$4-Projection!$G$21)*EXP($C$5+SQRT($C$4)*G212)^0.5</f>
        <v/>
      </c>
      <c r="R212" s="17">
        <f>Q212*EXP($C$5+SQRT($C$4)*H212)+(Projection!$H$20+MAX(0,Projection!$G$24-Q212)/Projection!$C$4-Projection!$H$21)*EXP($C$5+SQRT($C$4)*H212)^0.5</f>
        <v/>
      </c>
      <c r="S212" s="17">
        <f>R212*EXP($C$5+SQRT($C$4)*I212)+(Projection!$I$20+MAX(0,Projection!$H$24-R212)/Projection!$C$4-Projection!$I$21)*EXP($C$5+SQRT($C$4)*I212)^0.5</f>
        <v/>
      </c>
      <c r="T212" s="17">
        <f>S212*EXP($C$5+SQRT($C$4)*J212)+(Projection!$J$20+MAX(0,Projection!$I$24-S212)/Projection!$C$4-Projection!$J$21)*EXP($C$5+SQRT($C$4)*J212)^0.5</f>
        <v/>
      </c>
      <c r="U212" s="17">
        <f>T212*EXP($C$5+SQRT($C$4)*K212)+(Projection!$K$20+MAX(0,Projection!$J$24-T212)/Projection!$C$4-Projection!$K$21)*EXP($C$5+SQRT($C$4)*K212)^0.5</f>
        <v/>
      </c>
      <c r="V212" s="17">
        <f>U212*EXP($C$5+SQRT($C$4)*L212)+(Projection!$L$20+MAX(0,Projection!$K$24-U212)/Projection!$C$4-Projection!$L$21)*EXP($C$5+SQRT($C$4)*L212)^0.5</f>
        <v/>
      </c>
      <c r="W212" s="13">
        <f>M212/Projection!$C$24</f>
        <v/>
      </c>
      <c r="X212" s="13">
        <f>N212/Projection!$D$24</f>
        <v/>
      </c>
      <c r="Y212" s="13">
        <f>O212/Projection!$E$24</f>
        <v/>
      </c>
      <c r="Z212" s="13">
        <f>P212/Projection!$F$24</f>
        <v/>
      </c>
      <c r="AA212" s="13">
        <f>Q212/Projection!$G$24</f>
        <v/>
      </c>
      <c r="AB212" s="13">
        <f>R212/Projection!$H$24</f>
        <v/>
      </c>
      <c r="AC212" s="13">
        <f>S212/Projection!$I$24</f>
        <v/>
      </c>
      <c r="AD212" s="13">
        <f>T212/Projection!$J$24</f>
        <v/>
      </c>
      <c r="AE212" s="13">
        <f>U212/Projection!$K$24</f>
        <v/>
      </c>
      <c r="AF212" s="13">
        <f>V212/Projection!$L$24</f>
        <v/>
      </c>
      <c r="AG212" s="13">
        <f>MIN(W212:AF212)</f>
        <v/>
      </c>
    </row>
    <row r="213">
      <c r="B213" s="2" t="n">
        <v>200</v>
      </c>
      <c r="C213" s="20" t="n">
        <v>-1.928216</v>
      </c>
      <c r="D213" s="20" t="n">
        <v>0.06625300000000001</v>
      </c>
      <c r="E213" s="20" t="n">
        <v>1.146985</v>
      </c>
      <c r="F213" s="20" t="n">
        <v>0.918226</v>
      </c>
      <c r="G213" s="20" t="n">
        <v>0.995319</v>
      </c>
      <c r="H213" s="20" t="n">
        <v>0.328484</v>
      </c>
      <c r="I213" s="20" t="n">
        <v>-0.108898</v>
      </c>
      <c r="J213" s="20" t="n">
        <v>0.321799</v>
      </c>
      <c r="K213" s="20" t="n">
        <v>0.633483</v>
      </c>
      <c r="L213" s="20" t="n">
        <v>-1.073008</v>
      </c>
      <c r="M213" s="17">
        <f>Projection!$C$13*EXP($C$5+SQRT($C$4)*C213)+(Projection!$C$20+MAX(0,Projection!$C$14-Projection!$C$13)/Projection!$C$4-Projection!$C$21)*EXP($C$5+SQRT($C$4)*C213)^0.5</f>
        <v/>
      </c>
      <c r="N213" s="17">
        <f>M213*EXP($C$5+SQRT($C$4)*D213)+(Projection!$D$20+MAX(0,Projection!$C$24-M213)/Projection!$C$4-Projection!$D$21)*EXP($C$5+SQRT($C$4)*D213)^0.5</f>
        <v/>
      </c>
      <c r="O213" s="17">
        <f>N213*EXP($C$5+SQRT($C$4)*E213)+(Projection!$E$20+MAX(0,Projection!$D$24-N213)/Projection!$C$4-Projection!$E$21)*EXP($C$5+SQRT($C$4)*E213)^0.5</f>
        <v/>
      </c>
      <c r="P213" s="17">
        <f>O213*EXP($C$5+SQRT($C$4)*F213)+(Projection!$F$20+MAX(0,Projection!$E$24-O213)/Projection!$C$4-Projection!$F$21)*EXP($C$5+SQRT($C$4)*F213)^0.5</f>
        <v/>
      </c>
      <c r="Q213" s="17">
        <f>P213*EXP($C$5+SQRT($C$4)*G213)+(Projection!$G$20+MAX(0,Projection!$F$24-P213)/Projection!$C$4-Projection!$G$21)*EXP($C$5+SQRT($C$4)*G213)^0.5</f>
        <v/>
      </c>
      <c r="R213" s="17">
        <f>Q213*EXP($C$5+SQRT($C$4)*H213)+(Projection!$H$20+MAX(0,Projection!$G$24-Q213)/Projection!$C$4-Projection!$H$21)*EXP($C$5+SQRT($C$4)*H213)^0.5</f>
        <v/>
      </c>
      <c r="S213" s="17">
        <f>R213*EXP($C$5+SQRT($C$4)*I213)+(Projection!$I$20+MAX(0,Projection!$H$24-R213)/Projection!$C$4-Projection!$I$21)*EXP($C$5+SQRT($C$4)*I213)^0.5</f>
        <v/>
      </c>
      <c r="T213" s="17">
        <f>S213*EXP($C$5+SQRT($C$4)*J213)+(Projection!$J$20+MAX(0,Projection!$I$24-S213)/Projection!$C$4-Projection!$J$21)*EXP($C$5+SQRT($C$4)*J213)^0.5</f>
        <v/>
      </c>
      <c r="U213" s="17">
        <f>T213*EXP($C$5+SQRT($C$4)*K213)+(Projection!$K$20+MAX(0,Projection!$J$24-T213)/Projection!$C$4-Projection!$K$21)*EXP($C$5+SQRT($C$4)*K213)^0.5</f>
        <v/>
      </c>
      <c r="V213" s="17">
        <f>U213*EXP($C$5+SQRT($C$4)*L213)+(Projection!$L$20+MAX(0,Projection!$K$24-U213)/Projection!$C$4-Projection!$L$21)*EXP($C$5+SQRT($C$4)*L213)^0.5</f>
        <v/>
      </c>
      <c r="W213" s="13">
        <f>M213/Projection!$C$24</f>
        <v/>
      </c>
      <c r="X213" s="13">
        <f>N213/Projection!$D$24</f>
        <v/>
      </c>
      <c r="Y213" s="13">
        <f>O213/Projection!$E$24</f>
        <v/>
      </c>
      <c r="Z213" s="13">
        <f>P213/Projection!$F$24</f>
        <v/>
      </c>
      <c r="AA213" s="13">
        <f>Q213/Projection!$G$24</f>
        <v/>
      </c>
      <c r="AB213" s="13">
        <f>R213/Projection!$H$24</f>
        <v/>
      </c>
      <c r="AC213" s="13">
        <f>S213/Projection!$I$24</f>
        <v/>
      </c>
      <c r="AD213" s="13">
        <f>T213/Projection!$J$24</f>
        <v/>
      </c>
      <c r="AE213" s="13">
        <f>U213/Projection!$K$24</f>
        <v/>
      </c>
      <c r="AF213" s="13">
        <f>V213/Projection!$L$24</f>
        <v/>
      </c>
      <c r="AG213" s="13">
        <f>MIN(W213:AF213)</f>
        <v/>
      </c>
    </row>
    <row r="214">
      <c r="B214" s="2" t="n">
        <v>201</v>
      </c>
      <c r="C214" s="20" t="n">
        <v>-1.108698</v>
      </c>
      <c r="D214" s="20" t="n">
        <v>-0.155689</v>
      </c>
      <c r="E214" s="20" t="n">
        <v>1.075917</v>
      </c>
      <c r="F214" s="20" t="n">
        <v>-0.768869</v>
      </c>
      <c r="G214" s="20" t="n">
        <v>-0.655547</v>
      </c>
      <c r="H214" s="20" t="n">
        <v>1.136272</v>
      </c>
      <c r="I214" s="20" t="n">
        <v>-0.399027</v>
      </c>
      <c r="J214" s="20" t="n">
        <v>-0.769736</v>
      </c>
      <c r="K214" s="20" t="n">
        <v>-0.303887</v>
      </c>
      <c r="L214" s="20" t="n">
        <v>-0.478358</v>
      </c>
      <c r="M214" s="17">
        <f>Projection!$C$13*EXP($C$5+SQRT($C$4)*C214)+(Projection!$C$20+MAX(0,Projection!$C$14-Projection!$C$13)/Projection!$C$4-Projection!$C$21)*EXP($C$5+SQRT($C$4)*C214)^0.5</f>
        <v/>
      </c>
      <c r="N214" s="17">
        <f>M214*EXP($C$5+SQRT($C$4)*D214)+(Projection!$D$20+MAX(0,Projection!$C$24-M214)/Projection!$C$4-Projection!$D$21)*EXP($C$5+SQRT($C$4)*D214)^0.5</f>
        <v/>
      </c>
      <c r="O214" s="17">
        <f>N214*EXP($C$5+SQRT($C$4)*E214)+(Projection!$E$20+MAX(0,Projection!$D$24-N214)/Projection!$C$4-Projection!$E$21)*EXP($C$5+SQRT($C$4)*E214)^0.5</f>
        <v/>
      </c>
      <c r="P214" s="17">
        <f>O214*EXP($C$5+SQRT($C$4)*F214)+(Projection!$F$20+MAX(0,Projection!$E$24-O214)/Projection!$C$4-Projection!$F$21)*EXP($C$5+SQRT($C$4)*F214)^0.5</f>
        <v/>
      </c>
      <c r="Q214" s="17">
        <f>P214*EXP($C$5+SQRT($C$4)*G214)+(Projection!$G$20+MAX(0,Projection!$F$24-P214)/Projection!$C$4-Projection!$G$21)*EXP($C$5+SQRT($C$4)*G214)^0.5</f>
        <v/>
      </c>
      <c r="R214" s="17">
        <f>Q214*EXP($C$5+SQRT($C$4)*H214)+(Projection!$H$20+MAX(0,Projection!$G$24-Q214)/Projection!$C$4-Projection!$H$21)*EXP($C$5+SQRT($C$4)*H214)^0.5</f>
        <v/>
      </c>
      <c r="S214" s="17">
        <f>R214*EXP($C$5+SQRT($C$4)*I214)+(Projection!$I$20+MAX(0,Projection!$H$24-R214)/Projection!$C$4-Projection!$I$21)*EXP($C$5+SQRT($C$4)*I214)^0.5</f>
        <v/>
      </c>
      <c r="T214" s="17">
        <f>S214*EXP($C$5+SQRT($C$4)*J214)+(Projection!$J$20+MAX(0,Projection!$I$24-S214)/Projection!$C$4-Projection!$J$21)*EXP($C$5+SQRT($C$4)*J214)^0.5</f>
        <v/>
      </c>
      <c r="U214" s="17">
        <f>T214*EXP($C$5+SQRT($C$4)*K214)+(Projection!$K$20+MAX(0,Projection!$J$24-T214)/Projection!$C$4-Projection!$K$21)*EXP($C$5+SQRT($C$4)*K214)^0.5</f>
        <v/>
      </c>
      <c r="V214" s="17">
        <f>U214*EXP($C$5+SQRT($C$4)*L214)+(Projection!$L$20+MAX(0,Projection!$K$24-U214)/Projection!$C$4-Projection!$L$21)*EXP($C$5+SQRT($C$4)*L214)^0.5</f>
        <v/>
      </c>
      <c r="W214" s="13">
        <f>M214/Projection!$C$24</f>
        <v/>
      </c>
      <c r="X214" s="13">
        <f>N214/Projection!$D$24</f>
        <v/>
      </c>
      <c r="Y214" s="13">
        <f>O214/Projection!$E$24</f>
        <v/>
      </c>
      <c r="Z214" s="13">
        <f>P214/Projection!$F$24</f>
        <v/>
      </c>
      <c r="AA214" s="13">
        <f>Q214/Projection!$G$24</f>
        <v/>
      </c>
      <c r="AB214" s="13">
        <f>R214/Projection!$H$24</f>
        <v/>
      </c>
      <c r="AC214" s="13">
        <f>S214/Projection!$I$24</f>
        <v/>
      </c>
      <c r="AD214" s="13">
        <f>T214/Projection!$J$24</f>
        <v/>
      </c>
      <c r="AE214" s="13">
        <f>U214/Projection!$K$24</f>
        <v/>
      </c>
      <c r="AF214" s="13">
        <f>V214/Projection!$L$24</f>
        <v/>
      </c>
      <c r="AG214" s="13">
        <f>MIN(W214:AF214)</f>
        <v/>
      </c>
    </row>
    <row r="215">
      <c r="B215" s="2" t="n">
        <v>202</v>
      </c>
      <c r="C215" s="20" t="n">
        <v>-3.157779</v>
      </c>
      <c r="D215" s="20" t="n">
        <v>0.612621</v>
      </c>
      <c r="E215" s="20" t="n">
        <v>0.037193</v>
      </c>
      <c r="F215" s="20" t="n">
        <v>-1.143449</v>
      </c>
      <c r="G215" s="20" t="n">
        <v>0.042898</v>
      </c>
      <c r="H215" s="20" t="n">
        <v>-0.5997749999999999</v>
      </c>
      <c r="I215" s="20" t="n">
        <v>-1.519519</v>
      </c>
      <c r="J215" s="20" t="n">
        <v>-0.417586</v>
      </c>
      <c r="K215" s="20" t="n">
        <v>-0.836071</v>
      </c>
      <c r="L215" s="20" t="n">
        <v>-1.370296</v>
      </c>
      <c r="M215" s="17">
        <f>Projection!$C$13*EXP($C$5+SQRT($C$4)*C215)+(Projection!$C$20+MAX(0,Projection!$C$14-Projection!$C$13)/Projection!$C$4-Projection!$C$21)*EXP($C$5+SQRT($C$4)*C215)^0.5</f>
        <v/>
      </c>
      <c r="N215" s="17">
        <f>M215*EXP($C$5+SQRT($C$4)*D215)+(Projection!$D$20+MAX(0,Projection!$C$24-M215)/Projection!$C$4-Projection!$D$21)*EXP($C$5+SQRT($C$4)*D215)^0.5</f>
        <v/>
      </c>
      <c r="O215" s="17">
        <f>N215*EXP($C$5+SQRT($C$4)*E215)+(Projection!$E$20+MAX(0,Projection!$D$24-N215)/Projection!$C$4-Projection!$E$21)*EXP($C$5+SQRT($C$4)*E215)^0.5</f>
        <v/>
      </c>
      <c r="P215" s="17">
        <f>O215*EXP($C$5+SQRT($C$4)*F215)+(Projection!$F$20+MAX(0,Projection!$E$24-O215)/Projection!$C$4-Projection!$F$21)*EXP($C$5+SQRT($C$4)*F215)^0.5</f>
        <v/>
      </c>
      <c r="Q215" s="17">
        <f>P215*EXP($C$5+SQRT($C$4)*G215)+(Projection!$G$20+MAX(0,Projection!$F$24-P215)/Projection!$C$4-Projection!$G$21)*EXP($C$5+SQRT($C$4)*G215)^0.5</f>
        <v/>
      </c>
      <c r="R215" s="17">
        <f>Q215*EXP($C$5+SQRT($C$4)*H215)+(Projection!$H$20+MAX(0,Projection!$G$24-Q215)/Projection!$C$4-Projection!$H$21)*EXP($C$5+SQRT($C$4)*H215)^0.5</f>
        <v/>
      </c>
      <c r="S215" s="17">
        <f>R215*EXP($C$5+SQRT($C$4)*I215)+(Projection!$I$20+MAX(0,Projection!$H$24-R215)/Projection!$C$4-Projection!$I$21)*EXP($C$5+SQRT($C$4)*I215)^0.5</f>
        <v/>
      </c>
      <c r="T215" s="17">
        <f>S215*EXP($C$5+SQRT($C$4)*J215)+(Projection!$J$20+MAX(0,Projection!$I$24-S215)/Projection!$C$4-Projection!$J$21)*EXP($C$5+SQRT($C$4)*J215)^0.5</f>
        <v/>
      </c>
      <c r="U215" s="17">
        <f>T215*EXP($C$5+SQRT($C$4)*K215)+(Projection!$K$20+MAX(0,Projection!$J$24-T215)/Projection!$C$4-Projection!$K$21)*EXP($C$5+SQRT($C$4)*K215)^0.5</f>
        <v/>
      </c>
      <c r="V215" s="17">
        <f>U215*EXP($C$5+SQRT($C$4)*L215)+(Projection!$L$20+MAX(0,Projection!$K$24-U215)/Projection!$C$4-Projection!$L$21)*EXP($C$5+SQRT($C$4)*L215)^0.5</f>
        <v/>
      </c>
      <c r="W215" s="13">
        <f>M215/Projection!$C$24</f>
        <v/>
      </c>
      <c r="X215" s="13">
        <f>N215/Projection!$D$24</f>
        <v/>
      </c>
      <c r="Y215" s="13">
        <f>O215/Projection!$E$24</f>
        <v/>
      </c>
      <c r="Z215" s="13">
        <f>P215/Projection!$F$24</f>
        <v/>
      </c>
      <c r="AA215" s="13">
        <f>Q215/Projection!$G$24</f>
        <v/>
      </c>
      <c r="AB215" s="13">
        <f>R215/Projection!$H$24</f>
        <v/>
      </c>
      <c r="AC215" s="13">
        <f>S215/Projection!$I$24</f>
        <v/>
      </c>
      <c r="AD215" s="13">
        <f>T215/Projection!$J$24</f>
        <v/>
      </c>
      <c r="AE215" s="13">
        <f>U215/Projection!$K$24</f>
        <v/>
      </c>
      <c r="AF215" s="13">
        <f>V215/Projection!$L$24</f>
        <v/>
      </c>
      <c r="AG215" s="13">
        <f>MIN(W215:AF215)</f>
        <v/>
      </c>
    </row>
    <row r="216">
      <c r="B216" s="2" t="n">
        <v>203</v>
      </c>
      <c r="C216" s="20" t="n">
        <v>-0.316165</v>
      </c>
      <c r="D216" s="20" t="n">
        <v>-1.291743</v>
      </c>
      <c r="E216" s="20" t="n">
        <v>-1.66065</v>
      </c>
      <c r="F216" s="20" t="n">
        <v>1.033272</v>
      </c>
      <c r="G216" s="20" t="n">
        <v>-0.46637</v>
      </c>
      <c r="H216" s="20" t="n">
        <v>0.222078</v>
      </c>
      <c r="I216" s="20" t="n">
        <v>-0.9236529999999999</v>
      </c>
      <c r="J216" s="20" t="n">
        <v>0.558198</v>
      </c>
      <c r="K216" s="20" t="n">
        <v>-1.27095</v>
      </c>
      <c r="L216" s="20" t="n">
        <v>-1.992976</v>
      </c>
      <c r="M216" s="17">
        <f>Projection!$C$13*EXP($C$5+SQRT($C$4)*C216)+(Projection!$C$20+MAX(0,Projection!$C$14-Projection!$C$13)/Projection!$C$4-Projection!$C$21)*EXP($C$5+SQRT($C$4)*C216)^0.5</f>
        <v/>
      </c>
      <c r="N216" s="17">
        <f>M216*EXP($C$5+SQRT($C$4)*D216)+(Projection!$D$20+MAX(0,Projection!$C$24-M216)/Projection!$C$4-Projection!$D$21)*EXP($C$5+SQRT($C$4)*D216)^0.5</f>
        <v/>
      </c>
      <c r="O216" s="17">
        <f>N216*EXP($C$5+SQRT($C$4)*E216)+(Projection!$E$20+MAX(0,Projection!$D$24-N216)/Projection!$C$4-Projection!$E$21)*EXP($C$5+SQRT($C$4)*E216)^0.5</f>
        <v/>
      </c>
      <c r="P216" s="17">
        <f>O216*EXP($C$5+SQRT($C$4)*F216)+(Projection!$F$20+MAX(0,Projection!$E$24-O216)/Projection!$C$4-Projection!$F$21)*EXP($C$5+SQRT($C$4)*F216)^0.5</f>
        <v/>
      </c>
      <c r="Q216" s="17">
        <f>P216*EXP($C$5+SQRT($C$4)*G216)+(Projection!$G$20+MAX(0,Projection!$F$24-P216)/Projection!$C$4-Projection!$G$21)*EXP($C$5+SQRT($C$4)*G216)^0.5</f>
        <v/>
      </c>
      <c r="R216" s="17">
        <f>Q216*EXP($C$5+SQRT($C$4)*H216)+(Projection!$H$20+MAX(0,Projection!$G$24-Q216)/Projection!$C$4-Projection!$H$21)*EXP($C$5+SQRT($C$4)*H216)^0.5</f>
        <v/>
      </c>
      <c r="S216" s="17">
        <f>R216*EXP($C$5+SQRT($C$4)*I216)+(Projection!$I$20+MAX(0,Projection!$H$24-R216)/Projection!$C$4-Projection!$I$21)*EXP($C$5+SQRT($C$4)*I216)^0.5</f>
        <v/>
      </c>
      <c r="T216" s="17">
        <f>S216*EXP($C$5+SQRT($C$4)*J216)+(Projection!$J$20+MAX(0,Projection!$I$24-S216)/Projection!$C$4-Projection!$J$21)*EXP($C$5+SQRT($C$4)*J216)^0.5</f>
        <v/>
      </c>
      <c r="U216" s="17">
        <f>T216*EXP($C$5+SQRT($C$4)*K216)+(Projection!$K$20+MAX(0,Projection!$J$24-T216)/Projection!$C$4-Projection!$K$21)*EXP($C$5+SQRT($C$4)*K216)^0.5</f>
        <v/>
      </c>
      <c r="V216" s="17">
        <f>U216*EXP($C$5+SQRT($C$4)*L216)+(Projection!$L$20+MAX(0,Projection!$K$24-U216)/Projection!$C$4-Projection!$L$21)*EXP($C$5+SQRT($C$4)*L216)^0.5</f>
        <v/>
      </c>
      <c r="W216" s="13">
        <f>M216/Projection!$C$24</f>
        <v/>
      </c>
      <c r="X216" s="13">
        <f>N216/Projection!$D$24</f>
        <v/>
      </c>
      <c r="Y216" s="13">
        <f>O216/Projection!$E$24</f>
        <v/>
      </c>
      <c r="Z216" s="13">
        <f>P216/Projection!$F$24</f>
        <v/>
      </c>
      <c r="AA216" s="13">
        <f>Q216/Projection!$G$24</f>
        <v/>
      </c>
      <c r="AB216" s="13">
        <f>R216/Projection!$H$24</f>
        <v/>
      </c>
      <c r="AC216" s="13">
        <f>S216/Projection!$I$24</f>
        <v/>
      </c>
      <c r="AD216" s="13">
        <f>T216/Projection!$J$24</f>
        <v/>
      </c>
      <c r="AE216" s="13">
        <f>U216/Projection!$K$24</f>
        <v/>
      </c>
      <c r="AF216" s="13">
        <f>V216/Projection!$L$24</f>
        <v/>
      </c>
      <c r="AG216" s="13">
        <f>MIN(W216:AF216)</f>
        <v/>
      </c>
    </row>
    <row r="217">
      <c r="B217" s="2" t="n">
        <v>204</v>
      </c>
      <c r="C217" s="20" t="n">
        <v>0.601534</v>
      </c>
      <c r="D217" s="20" t="n">
        <v>-0.473954</v>
      </c>
      <c r="E217" s="20" t="n">
        <v>0.252001</v>
      </c>
      <c r="F217" s="20" t="n">
        <v>0.818307</v>
      </c>
      <c r="G217" s="20" t="n">
        <v>-0.285845</v>
      </c>
      <c r="H217" s="20" t="n">
        <v>0.467314</v>
      </c>
      <c r="I217" s="20" t="n">
        <v>-0.991435</v>
      </c>
      <c r="J217" s="20" t="n">
        <v>1.324845</v>
      </c>
      <c r="K217" s="20" t="n">
        <v>-1.130904</v>
      </c>
      <c r="L217" s="20" t="n">
        <v>-0.193448</v>
      </c>
      <c r="M217" s="17">
        <f>Projection!$C$13*EXP($C$5+SQRT($C$4)*C217)+(Projection!$C$20+MAX(0,Projection!$C$14-Projection!$C$13)/Projection!$C$4-Projection!$C$21)*EXP($C$5+SQRT($C$4)*C217)^0.5</f>
        <v/>
      </c>
      <c r="N217" s="17">
        <f>M217*EXP($C$5+SQRT($C$4)*D217)+(Projection!$D$20+MAX(0,Projection!$C$24-M217)/Projection!$C$4-Projection!$D$21)*EXP($C$5+SQRT($C$4)*D217)^0.5</f>
        <v/>
      </c>
      <c r="O217" s="17">
        <f>N217*EXP($C$5+SQRT($C$4)*E217)+(Projection!$E$20+MAX(0,Projection!$D$24-N217)/Projection!$C$4-Projection!$E$21)*EXP($C$5+SQRT($C$4)*E217)^0.5</f>
        <v/>
      </c>
      <c r="P217" s="17">
        <f>O217*EXP($C$5+SQRT($C$4)*F217)+(Projection!$F$20+MAX(0,Projection!$E$24-O217)/Projection!$C$4-Projection!$F$21)*EXP($C$5+SQRT($C$4)*F217)^0.5</f>
        <v/>
      </c>
      <c r="Q217" s="17">
        <f>P217*EXP($C$5+SQRT($C$4)*G217)+(Projection!$G$20+MAX(0,Projection!$F$24-P217)/Projection!$C$4-Projection!$G$21)*EXP($C$5+SQRT($C$4)*G217)^0.5</f>
        <v/>
      </c>
      <c r="R217" s="17">
        <f>Q217*EXP($C$5+SQRT($C$4)*H217)+(Projection!$H$20+MAX(0,Projection!$G$24-Q217)/Projection!$C$4-Projection!$H$21)*EXP($C$5+SQRT($C$4)*H217)^0.5</f>
        <v/>
      </c>
      <c r="S217" s="17">
        <f>R217*EXP($C$5+SQRT($C$4)*I217)+(Projection!$I$20+MAX(0,Projection!$H$24-R217)/Projection!$C$4-Projection!$I$21)*EXP($C$5+SQRT($C$4)*I217)^0.5</f>
        <v/>
      </c>
      <c r="T217" s="17">
        <f>S217*EXP($C$5+SQRT($C$4)*J217)+(Projection!$J$20+MAX(0,Projection!$I$24-S217)/Projection!$C$4-Projection!$J$21)*EXP($C$5+SQRT($C$4)*J217)^0.5</f>
        <v/>
      </c>
      <c r="U217" s="17">
        <f>T217*EXP($C$5+SQRT($C$4)*K217)+(Projection!$K$20+MAX(0,Projection!$J$24-T217)/Projection!$C$4-Projection!$K$21)*EXP($C$5+SQRT($C$4)*K217)^0.5</f>
        <v/>
      </c>
      <c r="V217" s="17">
        <f>U217*EXP($C$5+SQRT($C$4)*L217)+(Projection!$L$20+MAX(0,Projection!$K$24-U217)/Projection!$C$4-Projection!$L$21)*EXP($C$5+SQRT($C$4)*L217)^0.5</f>
        <v/>
      </c>
      <c r="W217" s="13">
        <f>M217/Projection!$C$24</f>
        <v/>
      </c>
      <c r="X217" s="13">
        <f>N217/Projection!$D$24</f>
        <v/>
      </c>
      <c r="Y217" s="13">
        <f>O217/Projection!$E$24</f>
        <v/>
      </c>
      <c r="Z217" s="13">
        <f>P217/Projection!$F$24</f>
        <v/>
      </c>
      <c r="AA217" s="13">
        <f>Q217/Projection!$G$24</f>
        <v/>
      </c>
      <c r="AB217" s="13">
        <f>R217/Projection!$H$24</f>
        <v/>
      </c>
      <c r="AC217" s="13">
        <f>S217/Projection!$I$24</f>
        <v/>
      </c>
      <c r="AD217" s="13">
        <f>T217/Projection!$J$24</f>
        <v/>
      </c>
      <c r="AE217" s="13">
        <f>U217/Projection!$K$24</f>
        <v/>
      </c>
      <c r="AF217" s="13">
        <f>V217/Projection!$L$24</f>
        <v/>
      </c>
      <c r="AG217" s="13">
        <f>MIN(W217:AF217)</f>
        <v/>
      </c>
    </row>
    <row r="218">
      <c r="B218" s="2" t="n">
        <v>205</v>
      </c>
      <c r="C218" s="20" t="n">
        <v>-1.196102</v>
      </c>
      <c r="D218" s="20" t="n">
        <v>-0.31086</v>
      </c>
      <c r="E218" s="20" t="n">
        <v>-0.660102</v>
      </c>
      <c r="F218" s="20" t="n">
        <v>-0.200697</v>
      </c>
      <c r="G218" s="20" t="n">
        <v>-0.697035</v>
      </c>
      <c r="H218" s="20" t="n">
        <v>-0.183472</v>
      </c>
      <c r="I218" s="20" t="n">
        <v>-0.968016</v>
      </c>
      <c r="J218" s="20" t="n">
        <v>-0.662469</v>
      </c>
      <c r="K218" s="20" t="n">
        <v>0.790381</v>
      </c>
      <c r="L218" s="20" t="n">
        <v>0.619895</v>
      </c>
      <c r="M218" s="17">
        <f>Projection!$C$13*EXP($C$5+SQRT($C$4)*C218)+(Projection!$C$20+MAX(0,Projection!$C$14-Projection!$C$13)/Projection!$C$4-Projection!$C$21)*EXP($C$5+SQRT($C$4)*C218)^0.5</f>
        <v/>
      </c>
      <c r="N218" s="17">
        <f>M218*EXP($C$5+SQRT($C$4)*D218)+(Projection!$D$20+MAX(0,Projection!$C$24-M218)/Projection!$C$4-Projection!$D$21)*EXP($C$5+SQRT($C$4)*D218)^0.5</f>
        <v/>
      </c>
      <c r="O218" s="17">
        <f>N218*EXP($C$5+SQRT($C$4)*E218)+(Projection!$E$20+MAX(0,Projection!$D$24-N218)/Projection!$C$4-Projection!$E$21)*EXP($C$5+SQRT($C$4)*E218)^0.5</f>
        <v/>
      </c>
      <c r="P218" s="17">
        <f>O218*EXP($C$5+SQRT($C$4)*F218)+(Projection!$F$20+MAX(0,Projection!$E$24-O218)/Projection!$C$4-Projection!$F$21)*EXP($C$5+SQRT($C$4)*F218)^0.5</f>
        <v/>
      </c>
      <c r="Q218" s="17">
        <f>P218*EXP($C$5+SQRT($C$4)*G218)+(Projection!$G$20+MAX(0,Projection!$F$24-P218)/Projection!$C$4-Projection!$G$21)*EXP($C$5+SQRT($C$4)*G218)^0.5</f>
        <v/>
      </c>
      <c r="R218" s="17">
        <f>Q218*EXP($C$5+SQRT($C$4)*H218)+(Projection!$H$20+MAX(0,Projection!$G$24-Q218)/Projection!$C$4-Projection!$H$21)*EXP($C$5+SQRT($C$4)*H218)^0.5</f>
        <v/>
      </c>
      <c r="S218" s="17">
        <f>R218*EXP($C$5+SQRT($C$4)*I218)+(Projection!$I$20+MAX(0,Projection!$H$24-R218)/Projection!$C$4-Projection!$I$21)*EXP($C$5+SQRT($C$4)*I218)^0.5</f>
        <v/>
      </c>
      <c r="T218" s="17">
        <f>S218*EXP($C$5+SQRT($C$4)*J218)+(Projection!$J$20+MAX(0,Projection!$I$24-S218)/Projection!$C$4-Projection!$J$21)*EXP($C$5+SQRT($C$4)*J218)^0.5</f>
        <v/>
      </c>
      <c r="U218" s="17">
        <f>T218*EXP($C$5+SQRT($C$4)*K218)+(Projection!$K$20+MAX(0,Projection!$J$24-T218)/Projection!$C$4-Projection!$K$21)*EXP($C$5+SQRT($C$4)*K218)^0.5</f>
        <v/>
      </c>
      <c r="V218" s="17">
        <f>U218*EXP($C$5+SQRT($C$4)*L218)+(Projection!$L$20+MAX(0,Projection!$K$24-U218)/Projection!$C$4-Projection!$L$21)*EXP($C$5+SQRT($C$4)*L218)^0.5</f>
        <v/>
      </c>
      <c r="W218" s="13">
        <f>M218/Projection!$C$24</f>
        <v/>
      </c>
      <c r="X218" s="13">
        <f>N218/Projection!$D$24</f>
        <v/>
      </c>
      <c r="Y218" s="13">
        <f>O218/Projection!$E$24</f>
        <v/>
      </c>
      <c r="Z218" s="13">
        <f>P218/Projection!$F$24</f>
        <v/>
      </c>
      <c r="AA218" s="13">
        <f>Q218/Projection!$G$24</f>
        <v/>
      </c>
      <c r="AB218" s="13">
        <f>R218/Projection!$H$24</f>
        <v/>
      </c>
      <c r="AC218" s="13">
        <f>S218/Projection!$I$24</f>
        <v/>
      </c>
      <c r="AD218" s="13">
        <f>T218/Projection!$J$24</f>
        <v/>
      </c>
      <c r="AE218" s="13">
        <f>U218/Projection!$K$24</f>
        <v/>
      </c>
      <c r="AF218" s="13">
        <f>V218/Projection!$L$24</f>
        <v/>
      </c>
      <c r="AG218" s="13">
        <f>MIN(W218:AF218)</f>
        <v/>
      </c>
    </row>
    <row r="219">
      <c r="B219" s="2" t="n">
        <v>206</v>
      </c>
      <c r="C219" s="20" t="n">
        <v>0.076849</v>
      </c>
      <c r="D219" s="20" t="n">
        <v>0.248111</v>
      </c>
      <c r="E219" s="20" t="n">
        <v>0.520701</v>
      </c>
      <c r="F219" s="20" t="n">
        <v>-0.124752</v>
      </c>
      <c r="G219" s="20" t="n">
        <v>-2.413425</v>
      </c>
      <c r="H219" s="20" t="n">
        <v>1.301909</v>
      </c>
      <c r="I219" s="20" t="n">
        <v>0.806724</v>
      </c>
      <c r="J219" s="20" t="n">
        <v>2.946564</v>
      </c>
      <c r="K219" s="20" t="n">
        <v>-1.721609</v>
      </c>
      <c r="L219" s="20" t="n">
        <v>-0.699562</v>
      </c>
      <c r="M219" s="17">
        <f>Projection!$C$13*EXP($C$5+SQRT($C$4)*C219)+(Projection!$C$20+MAX(0,Projection!$C$14-Projection!$C$13)/Projection!$C$4-Projection!$C$21)*EXP($C$5+SQRT($C$4)*C219)^0.5</f>
        <v/>
      </c>
      <c r="N219" s="17">
        <f>M219*EXP($C$5+SQRT($C$4)*D219)+(Projection!$D$20+MAX(0,Projection!$C$24-M219)/Projection!$C$4-Projection!$D$21)*EXP($C$5+SQRT($C$4)*D219)^0.5</f>
        <v/>
      </c>
      <c r="O219" s="17">
        <f>N219*EXP($C$5+SQRT($C$4)*E219)+(Projection!$E$20+MAX(0,Projection!$D$24-N219)/Projection!$C$4-Projection!$E$21)*EXP($C$5+SQRT($C$4)*E219)^0.5</f>
        <v/>
      </c>
      <c r="P219" s="17">
        <f>O219*EXP($C$5+SQRT($C$4)*F219)+(Projection!$F$20+MAX(0,Projection!$E$24-O219)/Projection!$C$4-Projection!$F$21)*EXP($C$5+SQRT($C$4)*F219)^0.5</f>
        <v/>
      </c>
      <c r="Q219" s="17">
        <f>P219*EXP($C$5+SQRT($C$4)*G219)+(Projection!$G$20+MAX(0,Projection!$F$24-P219)/Projection!$C$4-Projection!$G$21)*EXP($C$5+SQRT($C$4)*G219)^0.5</f>
        <v/>
      </c>
      <c r="R219" s="17">
        <f>Q219*EXP($C$5+SQRT($C$4)*H219)+(Projection!$H$20+MAX(0,Projection!$G$24-Q219)/Projection!$C$4-Projection!$H$21)*EXP($C$5+SQRT($C$4)*H219)^0.5</f>
        <v/>
      </c>
      <c r="S219" s="17">
        <f>R219*EXP($C$5+SQRT($C$4)*I219)+(Projection!$I$20+MAX(0,Projection!$H$24-R219)/Projection!$C$4-Projection!$I$21)*EXP($C$5+SQRT($C$4)*I219)^0.5</f>
        <v/>
      </c>
      <c r="T219" s="17">
        <f>S219*EXP($C$5+SQRT($C$4)*J219)+(Projection!$J$20+MAX(0,Projection!$I$24-S219)/Projection!$C$4-Projection!$J$21)*EXP($C$5+SQRT($C$4)*J219)^0.5</f>
        <v/>
      </c>
      <c r="U219" s="17">
        <f>T219*EXP($C$5+SQRT($C$4)*K219)+(Projection!$K$20+MAX(0,Projection!$J$24-T219)/Projection!$C$4-Projection!$K$21)*EXP($C$5+SQRT($C$4)*K219)^0.5</f>
        <v/>
      </c>
      <c r="V219" s="17">
        <f>U219*EXP($C$5+SQRT($C$4)*L219)+(Projection!$L$20+MAX(0,Projection!$K$24-U219)/Projection!$C$4-Projection!$L$21)*EXP($C$5+SQRT($C$4)*L219)^0.5</f>
        <v/>
      </c>
      <c r="W219" s="13">
        <f>M219/Projection!$C$24</f>
        <v/>
      </c>
      <c r="X219" s="13">
        <f>N219/Projection!$D$24</f>
        <v/>
      </c>
      <c r="Y219" s="13">
        <f>O219/Projection!$E$24</f>
        <v/>
      </c>
      <c r="Z219" s="13">
        <f>P219/Projection!$F$24</f>
        <v/>
      </c>
      <c r="AA219" s="13">
        <f>Q219/Projection!$G$24</f>
        <v/>
      </c>
      <c r="AB219" s="13">
        <f>R219/Projection!$H$24</f>
        <v/>
      </c>
      <c r="AC219" s="13">
        <f>S219/Projection!$I$24</f>
        <v/>
      </c>
      <c r="AD219" s="13">
        <f>T219/Projection!$J$24</f>
        <v/>
      </c>
      <c r="AE219" s="13">
        <f>U219/Projection!$K$24</f>
        <v/>
      </c>
      <c r="AF219" s="13">
        <f>V219/Projection!$L$24</f>
        <v/>
      </c>
      <c r="AG219" s="13">
        <f>MIN(W219:AF219)</f>
        <v/>
      </c>
    </row>
    <row r="220">
      <c r="B220" s="2" t="n">
        <v>207</v>
      </c>
      <c r="C220" s="20" t="n">
        <v>1.123876</v>
      </c>
      <c r="D220" s="20" t="n">
        <v>0.330839</v>
      </c>
      <c r="E220" s="20" t="n">
        <v>0.808839</v>
      </c>
      <c r="F220" s="20" t="n">
        <v>0.400627</v>
      </c>
      <c r="G220" s="20" t="n">
        <v>1.050905</v>
      </c>
      <c r="H220" s="20" t="n">
        <v>0.802323</v>
      </c>
      <c r="I220" s="20" t="n">
        <v>0.782847</v>
      </c>
      <c r="J220" s="20" t="n">
        <v>-0.550634</v>
      </c>
      <c r="K220" s="20" t="n">
        <v>-1.500449</v>
      </c>
      <c r="L220" s="20" t="n">
        <v>1.060456</v>
      </c>
      <c r="M220" s="17">
        <f>Projection!$C$13*EXP($C$5+SQRT($C$4)*C220)+(Projection!$C$20+MAX(0,Projection!$C$14-Projection!$C$13)/Projection!$C$4-Projection!$C$21)*EXP($C$5+SQRT($C$4)*C220)^0.5</f>
        <v/>
      </c>
      <c r="N220" s="17">
        <f>M220*EXP($C$5+SQRT($C$4)*D220)+(Projection!$D$20+MAX(0,Projection!$C$24-M220)/Projection!$C$4-Projection!$D$21)*EXP($C$5+SQRT($C$4)*D220)^0.5</f>
        <v/>
      </c>
      <c r="O220" s="17">
        <f>N220*EXP($C$5+SQRT($C$4)*E220)+(Projection!$E$20+MAX(0,Projection!$D$24-N220)/Projection!$C$4-Projection!$E$21)*EXP($C$5+SQRT($C$4)*E220)^0.5</f>
        <v/>
      </c>
      <c r="P220" s="17">
        <f>O220*EXP($C$5+SQRT($C$4)*F220)+(Projection!$F$20+MAX(0,Projection!$E$24-O220)/Projection!$C$4-Projection!$F$21)*EXP($C$5+SQRT($C$4)*F220)^0.5</f>
        <v/>
      </c>
      <c r="Q220" s="17">
        <f>P220*EXP($C$5+SQRT($C$4)*G220)+(Projection!$G$20+MAX(0,Projection!$F$24-P220)/Projection!$C$4-Projection!$G$21)*EXP($C$5+SQRT($C$4)*G220)^0.5</f>
        <v/>
      </c>
      <c r="R220" s="17">
        <f>Q220*EXP($C$5+SQRT($C$4)*H220)+(Projection!$H$20+MAX(0,Projection!$G$24-Q220)/Projection!$C$4-Projection!$H$21)*EXP($C$5+SQRT($C$4)*H220)^0.5</f>
        <v/>
      </c>
      <c r="S220" s="17">
        <f>R220*EXP($C$5+SQRT($C$4)*I220)+(Projection!$I$20+MAX(0,Projection!$H$24-R220)/Projection!$C$4-Projection!$I$21)*EXP($C$5+SQRT($C$4)*I220)^0.5</f>
        <v/>
      </c>
      <c r="T220" s="17">
        <f>S220*EXP($C$5+SQRT($C$4)*J220)+(Projection!$J$20+MAX(0,Projection!$I$24-S220)/Projection!$C$4-Projection!$J$21)*EXP($C$5+SQRT($C$4)*J220)^0.5</f>
        <v/>
      </c>
      <c r="U220" s="17">
        <f>T220*EXP($C$5+SQRT($C$4)*K220)+(Projection!$K$20+MAX(0,Projection!$J$24-T220)/Projection!$C$4-Projection!$K$21)*EXP($C$5+SQRT($C$4)*K220)^0.5</f>
        <v/>
      </c>
      <c r="V220" s="17">
        <f>U220*EXP($C$5+SQRT($C$4)*L220)+(Projection!$L$20+MAX(0,Projection!$K$24-U220)/Projection!$C$4-Projection!$L$21)*EXP($C$5+SQRT($C$4)*L220)^0.5</f>
        <v/>
      </c>
      <c r="W220" s="13">
        <f>M220/Projection!$C$24</f>
        <v/>
      </c>
      <c r="X220" s="13">
        <f>N220/Projection!$D$24</f>
        <v/>
      </c>
      <c r="Y220" s="13">
        <f>O220/Projection!$E$24</f>
        <v/>
      </c>
      <c r="Z220" s="13">
        <f>P220/Projection!$F$24</f>
        <v/>
      </c>
      <c r="AA220" s="13">
        <f>Q220/Projection!$G$24</f>
        <v/>
      </c>
      <c r="AB220" s="13">
        <f>R220/Projection!$H$24</f>
        <v/>
      </c>
      <c r="AC220" s="13">
        <f>S220/Projection!$I$24</f>
        <v/>
      </c>
      <c r="AD220" s="13">
        <f>T220/Projection!$J$24</f>
        <v/>
      </c>
      <c r="AE220" s="13">
        <f>U220/Projection!$K$24</f>
        <v/>
      </c>
      <c r="AF220" s="13">
        <f>V220/Projection!$L$24</f>
        <v/>
      </c>
      <c r="AG220" s="13">
        <f>MIN(W220:AF220)</f>
        <v/>
      </c>
    </row>
    <row r="221">
      <c r="B221" s="2" t="n">
        <v>208</v>
      </c>
      <c r="C221" s="20" t="n">
        <v>-1.431284</v>
      </c>
      <c r="D221" s="20" t="n">
        <v>-1.791232</v>
      </c>
      <c r="E221" s="20" t="n">
        <v>-0.643573</v>
      </c>
      <c r="F221" s="20" t="n">
        <v>0.716884</v>
      </c>
      <c r="G221" s="20" t="n">
        <v>0.446635</v>
      </c>
      <c r="H221" s="20" t="n">
        <v>0.409871</v>
      </c>
      <c r="I221" s="20" t="n">
        <v>-0.154456</v>
      </c>
      <c r="J221" s="20" t="n">
        <v>0.454966</v>
      </c>
      <c r="K221" s="20" t="n">
        <v>-0.094307</v>
      </c>
      <c r="L221" s="20" t="n">
        <v>-2.049003</v>
      </c>
      <c r="M221" s="17">
        <f>Projection!$C$13*EXP($C$5+SQRT($C$4)*C221)+(Projection!$C$20+MAX(0,Projection!$C$14-Projection!$C$13)/Projection!$C$4-Projection!$C$21)*EXP($C$5+SQRT($C$4)*C221)^0.5</f>
        <v/>
      </c>
      <c r="N221" s="17">
        <f>M221*EXP($C$5+SQRT($C$4)*D221)+(Projection!$D$20+MAX(0,Projection!$C$24-M221)/Projection!$C$4-Projection!$D$21)*EXP($C$5+SQRT($C$4)*D221)^0.5</f>
        <v/>
      </c>
      <c r="O221" s="17">
        <f>N221*EXP($C$5+SQRT($C$4)*E221)+(Projection!$E$20+MAX(0,Projection!$D$24-N221)/Projection!$C$4-Projection!$E$21)*EXP($C$5+SQRT($C$4)*E221)^0.5</f>
        <v/>
      </c>
      <c r="P221" s="17">
        <f>O221*EXP($C$5+SQRT($C$4)*F221)+(Projection!$F$20+MAX(0,Projection!$E$24-O221)/Projection!$C$4-Projection!$F$21)*EXP($C$5+SQRT($C$4)*F221)^0.5</f>
        <v/>
      </c>
      <c r="Q221" s="17">
        <f>P221*EXP($C$5+SQRT($C$4)*G221)+(Projection!$G$20+MAX(0,Projection!$F$24-P221)/Projection!$C$4-Projection!$G$21)*EXP($C$5+SQRT($C$4)*G221)^0.5</f>
        <v/>
      </c>
      <c r="R221" s="17">
        <f>Q221*EXP($C$5+SQRT($C$4)*H221)+(Projection!$H$20+MAX(0,Projection!$G$24-Q221)/Projection!$C$4-Projection!$H$21)*EXP($C$5+SQRT($C$4)*H221)^0.5</f>
        <v/>
      </c>
      <c r="S221" s="17">
        <f>R221*EXP($C$5+SQRT($C$4)*I221)+(Projection!$I$20+MAX(0,Projection!$H$24-R221)/Projection!$C$4-Projection!$I$21)*EXP($C$5+SQRT($C$4)*I221)^0.5</f>
        <v/>
      </c>
      <c r="T221" s="17">
        <f>S221*EXP($C$5+SQRT($C$4)*J221)+(Projection!$J$20+MAX(0,Projection!$I$24-S221)/Projection!$C$4-Projection!$J$21)*EXP($C$5+SQRT($C$4)*J221)^0.5</f>
        <v/>
      </c>
      <c r="U221" s="17">
        <f>T221*EXP($C$5+SQRT($C$4)*K221)+(Projection!$K$20+MAX(0,Projection!$J$24-T221)/Projection!$C$4-Projection!$K$21)*EXP($C$5+SQRT($C$4)*K221)^0.5</f>
        <v/>
      </c>
      <c r="V221" s="17">
        <f>U221*EXP($C$5+SQRT($C$4)*L221)+(Projection!$L$20+MAX(0,Projection!$K$24-U221)/Projection!$C$4-Projection!$L$21)*EXP($C$5+SQRT($C$4)*L221)^0.5</f>
        <v/>
      </c>
      <c r="W221" s="13">
        <f>M221/Projection!$C$24</f>
        <v/>
      </c>
      <c r="X221" s="13">
        <f>N221/Projection!$D$24</f>
        <v/>
      </c>
      <c r="Y221" s="13">
        <f>O221/Projection!$E$24</f>
        <v/>
      </c>
      <c r="Z221" s="13">
        <f>P221/Projection!$F$24</f>
        <v/>
      </c>
      <c r="AA221" s="13">
        <f>Q221/Projection!$G$24</f>
        <v/>
      </c>
      <c r="AB221" s="13">
        <f>R221/Projection!$H$24</f>
        <v/>
      </c>
      <c r="AC221" s="13">
        <f>S221/Projection!$I$24</f>
        <v/>
      </c>
      <c r="AD221" s="13">
        <f>T221/Projection!$J$24</f>
        <v/>
      </c>
      <c r="AE221" s="13">
        <f>U221/Projection!$K$24</f>
        <v/>
      </c>
      <c r="AF221" s="13">
        <f>V221/Projection!$L$24</f>
        <v/>
      </c>
      <c r="AG221" s="13">
        <f>MIN(W221:AF221)</f>
        <v/>
      </c>
    </row>
    <row r="222">
      <c r="B222" s="2" t="n">
        <v>209</v>
      </c>
      <c r="C222" s="20" t="n">
        <v>0.829058</v>
      </c>
      <c r="D222" s="20" t="n">
        <v>-0.377164</v>
      </c>
      <c r="E222" s="20" t="n">
        <v>-0.818751</v>
      </c>
      <c r="F222" s="20" t="n">
        <v>0.290553</v>
      </c>
      <c r="G222" s="20" t="n">
        <v>-0.6584950000000001</v>
      </c>
      <c r="H222" s="20" t="n">
        <v>-0.451997</v>
      </c>
      <c r="I222" s="20" t="n">
        <v>0.151563</v>
      </c>
      <c r="J222" s="20" t="n">
        <v>-1.5074</v>
      </c>
      <c r="K222" s="20" t="n">
        <v>-0.949699</v>
      </c>
      <c r="L222" s="20" t="n">
        <v>1.091002</v>
      </c>
      <c r="M222" s="17">
        <f>Projection!$C$13*EXP($C$5+SQRT($C$4)*C222)+(Projection!$C$20+MAX(0,Projection!$C$14-Projection!$C$13)/Projection!$C$4-Projection!$C$21)*EXP($C$5+SQRT($C$4)*C222)^0.5</f>
        <v/>
      </c>
      <c r="N222" s="17">
        <f>M222*EXP($C$5+SQRT($C$4)*D222)+(Projection!$D$20+MAX(0,Projection!$C$24-M222)/Projection!$C$4-Projection!$D$21)*EXP($C$5+SQRT($C$4)*D222)^0.5</f>
        <v/>
      </c>
      <c r="O222" s="17">
        <f>N222*EXP($C$5+SQRT($C$4)*E222)+(Projection!$E$20+MAX(0,Projection!$D$24-N222)/Projection!$C$4-Projection!$E$21)*EXP($C$5+SQRT($C$4)*E222)^0.5</f>
        <v/>
      </c>
      <c r="P222" s="17">
        <f>O222*EXP($C$5+SQRT($C$4)*F222)+(Projection!$F$20+MAX(0,Projection!$E$24-O222)/Projection!$C$4-Projection!$F$21)*EXP($C$5+SQRT($C$4)*F222)^0.5</f>
        <v/>
      </c>
      <c r="Q222" s="17">
        <f>P222*EXP($C$5+SQRT($C$4)*G222)+(Projection!$G$20+MAX(0,Projection!$F$24-P222)/Projection!$C$4-Projection!$G$21)*EXP($C$5+SQRT($C$4)*G222)^0.5</f>
        <v/>
      </c>
      <c r="R222" s="17">
        <f>Q222*EXP($C$5+SQRT($C$4)*H222)+(Projection!$H$20+MAX(0,Projection!$G$24-Q222)/Projection!$C$4-Projection!$H$21)*EXP($C$5+SQRT($C$4)*H222)^0.5</f>
        <v/>
      </c>
      <c r="S222" s="17">
        <f>R222*EXP($C$5+SQRT($C$4)*I222)+(Projection!$I$20+MAX(0,Projection!$H$24-R222)/Projection!$C$4-Projection!$I$21)*EXP($C$5+SQRT($C$4)*I222)^0.5</f>
        <v/>
      </c>
      <c r="T222" s="17">
        <f>S222*EXP($C$5+SQRT($C$4)*J222)+(Projection!$J$20+MAX(0,Projection!$I$24-S222)/Projection!$C$4-Projection!$J$21)*EXP($C$5+SQRT($C$4)*J222)^0.5</f>
        <v/>
      </c>
      <c r="U222" s="17">
        <f>T222*EXP($C$5+SQRT($C$4)*K222)+(Projection!$K$20+MAX(0,Projection!$J$24-T222)/Projection!$C$4-Projection!$K$21)*EXP($C$5+SQRT($C$4)*K222)^0.5</f>
        <v/>
      </c>
      <c r="V222" s="17">
        <f>U222*EXP($C$5+SQRT($C$4)*L222)+(Projection!$L$20+MAX(0,Projection!$K$24-U222)/Projection!$C$4-Projection!$L$21)*EXP($C$5+SQRT($C$4)*L222)^0.5</f>
        <v/>
      </c>
      <c r="W222" s="13">
        <f>M222/Projection!$C$24</f>
        <v/>
      </c>
      <c r="X222" s="13">
        <f>N222/Projection!$D$24</f>
        <v/>
      </c>
      <c r="Y222" s="13">
        <f>O222/Projection!$E$24</f>
        <v/>
      </c>
      <c r="Z222" s="13">
        <f>P222/Projection!$F$24</f>
        <v/>
      </c>
      <c r="AA222" s="13">
        <f>Q222/Projection!$G$24</f>
        <v/>
      </c>
      <c r="AB222" s="13">
        <f>R222/Projection!$H$24</f>
        <v/>
      </c>
      <c r="AC222" s="13">
        <f>S222/Projection!$I$24</f>
        <v/>
      </c>
      <c r="AD222" s="13">
        <f>T222/Projection!$J$24</f>
        <v/>
      </c>
      <c r="AE222" s="13">
        <f>U222/Projection!$K$24</f>
        <v/>
      </c>
      <c r="AF222" s="13">
        <f>V222/Projection!$L$24</f>
        <v/>
      </c>
      <c r="AG222" s="13">
        <f>MIN(W222:AF222)</f>
        <v/>
      </c>
    </row>
    <row r="223">
      <c r="B223" s="2" t="n">
        <v>210</v>
      </c>
      <c r="C223" s="20" t="n">
        <v>-0.163365</v>
      </c>
      <c r="D223" s="20" t="n">
        <v>-0.297074</v>
      </c>
      <c r="E223" s="20" t="n">
        <v>-1.225222</v>
      </c>
      <c r="F223" s="20" t="n">
        <v>-1.135417</v>
      </c>
      <c r="G223" s="20" t="n">
        <v>-0.130426</v>
      </c>
      <c r="H223" s="20" t="n">
        <v>-0.931733</v>
      </c>
      <c r="I223" s="20" t="n">
        <v>-0.041651</v>
      </c>
      <c r="J223" s="20" t="n">
        <v>0.033219</v>
      </c>
      <c r="K223" s="20" t="n">
        <v>-0.93554</v>
      </c>
      <c r="L223" s="20" t="n">
        <v>0.849154</v>
      </c>
      <c r="M223" s="17">
        <f>Projection!$C$13*EXP($C$5+SQRT($C$4)*C223)+(Projection!$C$20+MAX(0,Projection!$C$14-Projection!$C$13)/Projection!$C$4-Projection!$C$21)*EXP($C$5+SQRT($C$4)*C223)^0.5</f>
        <v/>
      </c>
      <c r="N223" s="17">
        <f>M223*EXP($C$5+SQRT($C$4)*D223)+(Projection!$D$20+MAX(0,Projection!$C$24-M223)/Projection!$C$4-Projection!$D$21)*EXP($C$5+SQRT($C$4)*D223)^0.5</f>
        <v/>
      </c>
      <c r="O223" s="17">
        <f>N223*EXP($C$5+SQRT($C$4)*E223)+(Projection!$E$20+MAX(0,Projection!$D$24-N223)/Projection!$C$4-Projection!$E$21)*EXP($C$5+SQRT($C$4)*E223)^0.5</f>
        <v/>
      </c>
      <c r="P223" s="17">
        <f>O223*EXP($C$5+SQRT($C$4)*F223)+(Projection!$F$20+MAX(0,Projection!$E$24-O223)/Projection!$C$4-Projection!$F$21)*EXP($C$5+SQRT($C$4)*F223)^0.5</f>
        <v/>
      </c>
      <c r="Q223" s="17">
        <f>P223*EXP($C$5+SQRT($C$4)*G223)+(Projection!$G$20+MAX(0,Projection!$F$24-P223)/Projection!$C$4-Projection!$G$21)*EXP($C$5+SQRT($C$4)*G223)^0.5</f>
        <v/>
      </c>
      <c r="R223" s="17">
        <f>Q223*EXP($C$5+SQRT($C$4)*H223)+(Projection!$H$20+MAX(0,Projection!$G$24-Q223)/Projection!$C$4-Projection!$H$21)*EXP($C$5+SQRT($C$4)*H223)^0.5</f>
        <v/>
      </c>
      <c r="S223" s="17">
        <f>R223*EXP($C$5+SQRT($C$4)*I223)+(Projection!$I$20+MAX(0,Projection!$H$24-R223)/Projection!$C$4-Projection!$I$21)*EXP($C$5+SQRT($C$4)*I223)^0.5</f>
        <v/>
      </c>
      <c r="T223" s="17">
        <f>S223*EXP($C$5+SQRT($C$4)*J223)+(Projection!$J$20+MAX(0,Projection!$I$24-S223)/Projection!$C$4-Projection!$J$21)*EXP($C$5+SQRT($C$4)*J223)^0.5</f>
        <v/>
      </c>
      <c r="U223" s="17">
        <f>T223*EXP($C$5+SQRT($C$4)*K223)+(Projection!$K$20+MAX(0,Projection!$J$24-T223)/Projection!$C$4-Projection!$K$21)*EXP($C$5+SQRT($C$4)*K223)^0.5</f>
        <v/>
      </c>
      <c r="V223" s="17">
        <f>U223*EXP($C$5+SQRT($C$4)*L223)+(Projection!$L$20+MAX(0,Projection!$K$24-U223)/Projection!$C$4-Projection!$L$21)*EXP($C$5+SQRT($C$4)*L223)^0.5</f>
        <v/>
      </c>
      <c r="W223" s="13">
        <f>M223/Projection!$C$24</f>
        <v/>
      </c>
      <c r="X223" s="13">
        <f>N223/Projection!$D$24</f>
        <v/>
      </c>
      <c r="Y223" s="13">
        <f>O223/Projection!$E$24</f>
        <v/>
      </c>
      <c r="Z223" s="13">
        <f>P223/Projection!$F$24</f>
        <v/>
      </c>
      <c r="AA223" s="13">
        <f>Q223/Projection!$G$24</f>
        <v/>
      </c>
      <c r="AB223" s="13">
        <f>R223/Projection!$H$24</f>
        <v/>
      </c>
      <c r="AC223" s="13">
        <f>S223/Projection!$I$24</f>
        <v/>
      </c>
      <c r="AD223" s="13">
        <f>T223/Projection!$J$24</f>
        <v/>
      </c>
      <c r="AE223" s="13">
        <f>U223/Projection!$K$24</f>
        <v/>
      </c>
      <c r="AF223" s="13">
        <f>V223/Projection!$L$24</f>
        <v/>
      </c>
      <c r="AG223" s="13">
        <f>MIN(W223:AF223)</f>
        <v/>
      </c>
    </row>
    <row r="224">
      <c r="B224" s="2" t="n">
        <v>211</v>
      </c>
      <c r="C224" s="20" t="n">
        <v>-0.781583</v>
      </c>
      <c r="D224" s="20" t="n">
        <v>0.042145</v>
      </c>
      <c r="E224" s="20" t="n">
        <v>-0.246269</v>
      </c>
      <c r="F224" s="20" t="n">
        <v>-0.016777</v>
      </c>
      <c r="G224" s="20" t="n">
        <v>-0.437359</v>
      </c>
      <c r="H224" s="20" t="n">
        <v>1.831326</v>
      </c>
      <c r="I224" s="20" t="n">
        <v>0.351542</v>
      </c>
      <c r="J224" s="20" t="n">
        <v>0.931966</v>
      </c>
      <c r="K224" s="20" t="n">
        <v>0.787328</v>
      </c>
      <c r="L224" s="20" t="n">
        <v>0.810767</v>
      </c>
      <c r="M224" s="17">
        <f>Projection!$C$13*EXP($C$5+SQRT($C$4)*C224)+(Projection!$C$20+MAX(0,Projection!$C$14-Projection!$C$13)/Projection!$C$4-Projection!$C$21)*EXP($C$5+SQRT($C$4)*C224)^0.5</f>
        <v/>
      </c>
      <c r="N224" s="17">
        <f>M224*EXP($C$5+SQRT($C$4)*D224)+(Projection!$D$20+MAX(0,Projection!$C$24-M224)/Projection!$C$4-Projection!$D$21)*EXP($C$5+SQRT($C$4)*D224)^0.5</f>
        <v/>
      </c>
      <c r="O224" s="17">
        <f>N224*EXP($C$5+SQRT($C$4)*E224)+(Projection!$E$20+MAX(0,Projection!$D$24-N224)/Projection!$C$4-Projection!$E$21)*EXP($C$5+SQRT($C$4)*E224)^0.5</f>
        <v/>
      </c>
      <c r="P224" s="17">
        <f>O224*EXP($C$5+SQRT($C$4)*F224)+(Projection!$F$20+MAX(0,Projection!$E$24-O224)/Projection!$C$4-Projection!$F$21)*EXP($C$5+SQRT($C$4)*F224)^0.5</f>
        <v/>
      </c>
      <c r="Q224" s="17">
        <f>P224*EXP($C$5+SQRT($C$4)*G224)+(Projection!$G$20+MAX(0,Projection!$F$24-P224)/Projection!$C$4-Projection!$G$21)*EXP($C$5+SQRT($C$4)*G224)^0.5</f>
        <v/>
      </c>
      <c r="R224" s="17">
        <f>Q224*EXP($C$5+SQRT($C$4)*H224)+(Projection!$H$20+MAX(0,Projection!$G$24-Q224)/Projection!$C$4-Projection!$H$21)*EXP($C$5+SQRT($C$4)*H224)^0.5</f>
        <v/>
      </c>
      <c r="S224" s="17">
        <f>R224*EXP($C$5+SQRT($C$4)*I224)+(Projection!$I$20+MAX(0,Projection!$H$24-R224)/Projection!$C$4-Projection!$I$21)*EXP($C$5+SQRT($C$4)*I224)^0.5</f>
        <v/>
      </c>
      <c r="T224" s="17">
        <f>S224*EXP($C$5+SQRT($C$4)*J224)+(Projection!$J$20+MAX(0,Projection!$I$24-S224)/Projection!$C$4-Projection!$J$21)*EXP($C$5+SQRT($C$4)*J224)^0.5</f>
        <v/>
      </c>
      <c r="U224" s="17">
        <f>T224*EXP($C$5+SQRT($C$4)*K224)+(Projection!$K$20+MAX(0,Projection!$J$24-T224)/Projection!$C$4-Projection!$K$21)*EXP($C$5+SQRT($C$4)*K224)^0.5</f>
        <v/>
      </c>
      <c r="V224" s="17">
        <f>U224*EXP($C$5+SQRT($C$4)*L224)+(Projection!$L$20+MAX(0,Projection!$K$24-U224)/Projection!$C$4-Projection!$L$21)*EXP($C$5+SQRT($C$4)*L224)^0.5</f>
        <v/>
      </c>
      <c r="W224" s="13">
        <f>M224/Projection!$C$24</f>
        <v/>
      </c>
      <c r="X224" s="13">
        <f>N224/Projection!$D$24</f>
        <v/>
      </c>
      <c r="Y224" s="13">
        <f>O224/Projection!$E$24</f>
        <v/>
      </c>
      <c r="Z224" s="13">
        <f>P224/Projection!$F$24</f>
        <v/>
      </c>
      <c r="AA224" s="13">
        <f>Q224/Projection!$G$24</f>
        <v/>
      </c>
      <c r="AB224" s="13">
        <f>R224/Projection!$H$24</f>
        <v/>
      </c>
      <c r="AC224" s="13">
        <f>S224/Projection!$I$24</f>
        <v/>
      </c>
      <c r="AD224" s="13">
        <f>T224/Projection!$J$24</f>
        <v/>
      </c>
      <c r="AE224" s="13">
        <f>U224/Projection!$K$24</f>
        <v/>
      </c>
      <c r="AF224" s="13">
        <f>V224/Projection!$L$24</f>
        <v/>
      </c>
      <c r="AG224" s="13">
        <f>MIN(W224:AF224)</f>
        <v/>
      </c>
    </row>
    <row r="225">
      <c r="B225" s="2" t="n">
        <v>212</v>
      </c>
      <c r="C225" s="20" t="n">
        <v>-1.542803</v>
      </c>
      <c r="D225" s="20" t="n">
        <v>1.144823</v>
      </c>
      <c r="E225" s="20" t="n">
        <v>0.194228</v>
      </c>
      <c r="F225" s="20" t="n">
        <v>-0.31531</v>
      </c>
      <c r="G225" s="20" t="n">
        <v>-0.7056519999999999</v>
      </c>
      <c r="H225" s="20" t="n">
        <v>-1.25565</v>
      </c>
      <c r="I225" s="20" t="n">
        <v>0.223101</v>
      </c>
      <c r="J225" s="20" t="n">
        <v>-0.762303</v>
      </c>
      <c r="K225" s="20" t="n">
        <v>-0.18823</v>
      </c>
      <c r="L225" s="20" t="n">
        <v>-0.482476</v>
      </c>
      <c r="M225" s="17">
        <f>Projection!$C$13*EXP($C$5+SQRT($C$4)*C225)+(Projection!$C$20+MAX(0,Projection!$C$14-Projection!$C$13)/Projection!$C$4-Projection!$C$21)*EXP($C$5+SQRT($C$4)*C225)^0.5</f>
        <v/>
      </c>
      <c r="N225" s="17">
        <f>M225*EXP($C$5+SQRT($C$4)*D225)+(Projection!$D$20+MAX(0,Projection!$C$24-M225)/Projection!$C$4-Projection!$D$21)*EXP($C$5+SQRT($C$4)*D225)^0.5</f>
        <v/>
      </c>
      <c r="O225" s="17">
        <f>N225*EXP($C$5+SQRT($C$4)*E225)+(Projection!$E$20+MAX(0,Projection!$D$24-N225)/Projection!$C$4-Projection!$E$21)*EXP($C$5+SQRT($C$4)*E225)^0.5</f>
        <v/>
      </c>
      <c r="P225" s="17">
        <f>O225*EXP($C$5+SQRT($C$4)*F225)+(Projection!$F$20+MAX(0,Projection!$E$24-O225)/Projection!$C$4-Projection!$F$21)*EXP($C$5+SQRT($C$4)*F225)^0.5</f>
        <v/>
      </c>
      <c r="Q225" s="17">
        <f>P225*EXP($C$5+SQRT($C$4)*G225)+(Projection!$G$20+MAX(0,Projection!$F$24-P225)/Projection!$C$4-Projection!$G$21)*EXP($C$5+SQRT($C$4)*G225)^0.5</f>
        <v/>
      </c>
      <c r="R225" s="17">
        <f>Q225*EXP($C$5+SQRT($C$4)*H225)+(Projection!$H$20+MAX(0,Projection!$G$24-Q225)/Projection!$C$4-Projection!$H$21)*EXP($C$5+SQRT($C$4)*H225)^0.5</f>
        <v/>
      </c>
      <c r="S225" s="17">
        <f>R225*EXP($C$5+SQRT($C$4)*I225)+(Projection!$I$20+MAX(0,Projection!$H$24-R225)/Projection!$C$4-Projection!$I$21)*EXP($C$5+SQRT($C$4)*I225)^0.5</f>
        <v/>
      </c>
      <c r="T225" s="17">
        <f>S225*EXP($C$5+SQRT($C$4)*J225)+(Projection!$J$20+MAX(0,Projection!$I$24-S225)/Projection!$C$4-Projection!$J$21)*EXP($C$5+SQRT($C$4)*J225)^0.5</f>
        <v/>
      </c>
      <c r="U225" s="17">
        <f>T225*EXP($C$5+SQRT($C$4)*K225)+(Projection!$K$20+MAX(0,Projection!$J$24-T225)/Projection!$C$4-Projection!$K$21)*EXP($C$5+SQRT($C$4)*K225)^0.5</f>
        <v/>
      </c>
      <c r="V225" s="17">
        <f>U225*EXP($C$5+SQRT($C$4)*L225)+(Projection!$L$20+MAX(0,Projection!$K$24-U225)/Projection!$C$4-Projection!$L$21)*EXP($C$5+SQRT($C$4)*L225)^0.5</f>
        <v/>
      </c>
      <c r="W225" s="13">
        <f>M225/Projection!$C$24</f>
        <v/>
      </c>
      <c r="X225" s="13">
        <f>N225/Projection!$D$24</f>
        <v/>
      </c>
      <c r="Y225" s="13">
        <f>O225/Projection!$E$24</f>
        <v/>
      </c>
      <c r="Z225" s="13">
        <f>P225/Projection!$F$24</f>
        <v/>
      </c>
      <c r="AA225" s="13">
        <f>Q225/Projection!$G$24</f>
        <v/>
      </c>
      <c r="AB225" s="13">
        <f>R225/Projection!$H$24</f>
        <v/>
      </c>
      <c r="AC225" s="13">
        <f>S225/Projection!$I$24</f>
        <v/>
      </c>
      <c r="AD225" s="13">
        <f>T225/Projection!$J$24</f>
        <v/>
      </c>
      <c r="AE225" s="13">
        <f>U225/Projection!$K$24</f>
        <v/>
      </c>
      <c r="AF225" s="13">
        <f>V225/Projection!$L$24</f>
        <v/>
      </c>
      <c r="AG225" s="13">
        <f>MIN(W225:AF225)</f>
        <v/>
      </c>
    </row>
    <row r="226">
      <c r="B226" s="2" t="n">
        <v>213</v>
      </c>
      <c r="C226" s="20" t="n">
        <v>-0.224308</v>
      </c>
      <c r="D226" s="20" t="n">
        <v>-0.210729</v>
      </c>
      <c r="E226" s="20" t="n">
        <v>0.492545</v>
      </c>
      <c r="F226" s="20" t="n">
        <v>1.602316</v>
      </c>
      <c r="G226" s="20" t="n">
        <v>-0.963854</v>
      </c>
      <c r="H226" s="20" t="n">
        <v>0.976624</v>
      </c>
      <c r="I226" s="20" t="n">
        <v>-1.06882</v>
      </c>
      <c r="J226" s="20" t="n">
        <v>-0.344722</v>
      </c>
      <c r="K226" s="20" t="n">
        <v>1.155852</v>
      </c>
      <c r="L226" s="20" t="n">
        <v>1.210839</v>
      </c>
      <c r="M226" s="17">
        <f>Projection!$C$13*EXP($C$5+SQRT($C$4)*C226)+(Projection!$C$20+MAX(0,Projection!$C$14-Projection!$C$13)/Projection!$C$4-Projection!$C$21)*EXP($C$5+SQRT($C$4)*C226)^0.5</f>
        <v/>
      </c>
      <c r="N226" s="17">
        <f>M226*EXP($C$5+SQRT($C$4)*D226)+(Projection!$D$20+MAX(0,Projection!$C$24-M226)/Projection!$C$4-Projection!$D$21)*EXP($C$5+SQRT($C$4)*D226)^0.5</f>
        <v/>
      </c>
      <c r="O226" s="17">
        <f>N226*EXP($C$5+SQRT($C$4)*E226)+(Projection!$E$20+MAX(0,Projection!$D$24-N226)/Projection!$C$4-Projection!$E$21)*EXP($C$5+SQRT($C$4)*E226)^0.5</f>
        <v/>
      </c>
      <c r="P226" s="17">
        <f>O226*EXP($C$5+SQRT($C$4)*F226)+(Projection!$F$20+MAX(0,Projection!$E$24-O226)/Projection!$C$4-Projection!$F$21)*EXP($C$5+SQRT($C$4)*F226)^0.5</f>
        <v/>
      </c>
      <c r="Q226" s="17">
        <f>P226*EXP($C$5+SQRT($C$4)*G226)+(Projection!$G$20+MAX(0,Projection!$F$24-P226)/Projection!$C$4-Projection!$G$21)*EXP($C$5+SQRT($C$4)*G226)^0.5</f>
        <v/>
      </c>
      <c r="R226" s="17">
        <f>Q226*EXP($C$5+SQRT($C$4)*H226)+(Projection!$H$20+MAX(0,Projection!$G$24-Q226)/Projection!$C$4-Projection!$H$21)*EXP($C$5+SQRT($C$4)*H226)^0.5</f>
        <v/>
      </c>
      <c r="S226" s="17">
        <f>R226*EXP($C$5+SQRT($C$4)*I226)+(Projection!$I$20+MAX(0,Projection!$H$24-R226)/Projection!$C$4-Projection!$I$21)*EXP($C$5+SQRT($C$4)*I226)^0.5</f>
        <v/>
      </c>
      <c r="T226" s="17">
        <f>S226*EXP($C$5+SQRT($C$4)*J226)+(Projection!$J$20+MAX(0,Projection!$I$24-S226)/Projection!$C$4-Projection!$J$21)*EXP($C$5+SQRT($C$4)*J226)^0.5</f>
        <v/>
      </c>
      <c r="U226" s="17">
        <f>T226*EXP($C$5+SQRT($C$4)*K226)+(Projection!$K$20+MAX(0,Projection!$J$24-T226)/Projection!$C$4-Projection!$K$21)*EXP($C$5+SQRT($C$4)*K226)^0.5</f>
        <v/>
      </c>
      <c r="V226" s="17">
        <f>U226*EXP($C$5+SQRT($C$4)*L226)+(Projection!$L$20+MAX(0,Projection!$K$24-U226)/Projection!$C$4-Projection!$L$21)*EXP($C$5+SQRT($C$4)*L226)^0.5</f>
        <v/>
      </c>
      <c r="W226" s="13">
        <f>M226/Projection!$C$24</f>
        <v/>
      </c>
      <c r="X226" s="13">
        <f>N226/Projection!$D$24</f>
        <v/>
      </c>
      <c r="Y226" s="13">
        <f>O226/Projection!$E$24</f>
        <v/>
      </c>
      <c r="Z226" s="13">
        <f>P226/Projection!$F$24</f>
        <v/>
      </c>
      <c r="AA226" s="13">
        <f>Q226/Projection!$G$24</f>
        <v/>
      </c>
      <c r="AB226" s="13">
        <f>R226/Projection!$H$24</f>
        <v/>
      </c>
      <c r="AC226" s="13">
        <f>S226/Projection!$I$24</f>
        <v/>
      </c>
      <c r="AD226" s="13">
        <f>T226/Projection!$J$24</f>
        <v/>
      </c>
      <c r="AE226" s="13">
        <f>U226/Projection!$K$24</f>
        <v/>
      </c>
      <c r="AF226" s="13">
        <f>V226/Projection!$L$24</f>
        <v/>
      </c>
      <c r="AG226" s="13">
        <f>MIN(W226:AF226)</f>
        <v/>
      </c>
    </row>
    <row r="227">
      <c r="B227" s="2" t="n">
        <v>214</v>
      </c>
      <c r="C227" s="20" t="n">
        <v>-0.143357</v>
      </c>
      <c r="D227" s="20" t="n">
        <v>-1.31358</v>
      </c>
      <c r="E227" s="20" t="n">
        <v>-2.696379</v>
      </c>
      <c r="F227" s="20" t="n">
        <v>-0.373615</v>
      </c>
      <c r="G227" s="20" t="n">
        <v>1.133876</v>
      </c>
      <c r="H227" s="20" t="n">
        <v>-1.838685</v>
      </c>
      <c r="I227" s="20" t="n">
        <v>0.319201</v>
      </c>
      <c r="J227" s="20" t="n">
        <v>0.545762</v>
      </c>
      <c r="K227" s="20" t="n">
        <v>0.796854</v>
      </c>
      <c r="L227" s="20" t="n">
        <v>1.753262</v>
      </c>
      <c r="M227" s="17">
        <f>Projection!$C$13*EXP($C$5+SQRT($C$4)*C227)+(Projection!$C$20+MAX(0,Projection!$C$14-Projection!$C$13)/Projection!$C$4-Projection!$C$21)*EXP($C$5+SQRT($C$4)*C227)^0.5</f>
        <v/>
      </c>
      <c r="N227" s="17">
        <f>M227*EXP($C$5+SQRT($C$4)*D227)+(Projection!$D$20+MAX(0,Projection!$C$24-M227)/Projection!$C$4-Projection!$D$21)*EXP($C$5+SQRT($C$4)*D227)^0.5</f>
        <v/>
      </c>
      <c r="O227" s="17">
        <f>N227*EXP($C$5+SQRT($C$4)*E227)+(Projection!$E$20+MAX(0,Projection!$D$24-N227)/Projection!$C$4-Projection!$E$21)*EXP($C$5+SQRT($C$4)*E227)^0.5</f>
        <v/>
      </c>
      <c r="P227" s="17">
        <f>O227*EXP($C$5+SQRT($C$4)*F227)+(Projection!$F$20+MAX(0,Projection!$E$24-O227)/Projection!$C$4-Projection!$F$21)*EXP($C$5+SQRT($C$4)*F227)^0.5</f>
        <v/>
      </c>
      <c r="Q227" s="17">
        <f>P227*EXP($C$5+SQRT($C$4)*G227)+(Projection!$G$20+MAX(0,Projection!$F$24-P227)/Projection!$C$4-Projection!$G$21)*EXP($C$5+SQRT($C$4)*G227)^0.5</f>
        <v/>
      </c>
      <c r="R227" s="17">
        <f>Q227*EXP($C$5+SQRT($C$4)*H227)+(Projection!$H$20+MAX(0,Projection!$G$24-Q227)/Projection!$C$4-Projection!$H$21)*EXP($C$5+SQRT($C$4)*H227)^0.5</f>
        <v/>
      </c>
      <c r="S227" s="17">
        <f>R227*EXP($C$5+SQRT($C$4)*I227)+(Projection!$I$20+MAX(0,Projection!$H$24-R227)/Projection!$C$4-Projection!$I$21)*EXP($C$5+SQRT($C$4)*I227)^0.5</f>
        <v/>
      </c>
      <c r="T227" s="17">
        <f>S227*EXP($C$5+SQRT($C$4)*J227)+(Projection!$J$20+MAX(0,Projection!$I$24-S227)/Projection!$C$4-Projection!$J$21)*EXP($C$5+SQRT($C$4)*J227)^0.5</f>
        <v/>
      </c>
      <c r="U227" s="17">
        <f>T227*EXP($C$5+SQRT($C$4)*K227)+(Projection!$K$20+MAX(0,Projection!$J$24-T227)/Projection!$C$4-Projection!$K$21)*EXP($C$5+SQRT($C$4)*K227)^0.5</f>
        <v/>
      </c>
      <c r="V227" s="17">
        <f>U227*EXP($C$5+SQRT($C$4)*L227)+(Projection!$L$20+MAX(0,Projection!$K$24-U227)/Projection!$C$4-Projection!$L$21)*EXP($C$5+SQRT($C$4)*L227)^0.5</f>
        <v/>
      </c>
      <c r="W227" s="13">
        <f>M227/Projection!$C$24</f>
        <v/>
      </c>
      <c r="X227" s="13">
        <f>N227/Projection!$D$24</f>
        <v/>
      </c>
      <c r="Y227" s="13">
        <f>O227/Projection!$E$24</f>
        <v/>
      </c>
      <c r="Z227" s="13">
        <f>P227/Projection!$F$24</f>
        <v/>
      </c>
      <c r="AA227" s="13">
        <f>Q227/Projection!$G$24</f>
        <v/>
      </c>
      <c r="AB227" s="13">
        <f>R227/Projection!$H$24</f>
        <v/>
      </c>
      <c r="AC227" s="13">
        <f>S227/Projection!$I$24</f>
        <v/>
      </c>
      <c r="AD227" s="13">
        <f>T227/Projection!$J$24</f>
        <v/>
      </c>
      <c r="AE227" s="13">
        <f>U227/Projection!$K$24</f>
        <v/>
      </c>
      <c r="AF227" s="13">
        <f>V227/Projection!$L$24</f>
        <v/>
      </c>
      <c r="AG227" s="13">
        <f>MIN(W227:AF227)</f>
        <v/>
      </c>
    </row>
    <row r="228">
      <c r="B228" s="2" t="n">
        <v>215</v>
      </c>
      <c r="C228" s="20" t="n">
        <v>0.957372</v>
      </c>
      <c r="D228" s="20" t="n">
        <v>-2.367615</v>
      </c>
      <c r="E228" s="20" t="n">
        <v>0.06843200000000001</v>
      </c>
      <c r="F228" s="20" t="n">
        <v>-0.336618</v>
      </c>
      <c r="G228" s="20" t="n">
        <v>0.160818</v>
      </c>
      <c r="H228" s="20" t="n">
        <v>0.929393</v>
      </c>
      <c r="I228" s="20" t="n">
        <v>-0.683805</v>
      </c>
      <c r="J228" s="20" t="n">
        <v>-0.029657</v>
      </c>
      <c r="K228" s="20" t="n">
        <v>-0.085078</v>
      </c>
      <c r="L228" s="20" t="n">
        <v>-1.164117</v>
      </c>
      <c r="M228" s="17">
        <f>Projection!$C$13*EXP($C$5+SQRT($C$4)*C228)+(Projection!$C$20+MAX(0,Projection!$C$14-Projection!$C$13)/Projection!$C$4-Projection!$C$21)*EXP($C$5+SQRT($C$4)*C228)^0.5</f>
        <v/>
      </c>
      <c r="N228" s="17">
        <f>M228*EXP($C$5+SQRT($C$4)*D228)+(Projection!$D$20+MAX(0,Projection!$C$24-M228)/Projection!$C$4-Projection!$D$21)*EXP($C$5+SQRT($C$4)*D228)^0.5</f>
        <v/>
      </c>
      <c r="O228" s="17">
        <f>N228*EXP($C$5+SQRT($C$4)*E228)+(Projection!$E$20+MAX(0,Projection!$D$24-N228)/Projection!$C$4-Projection!$E$21)*EXP($C$5+SQRT($C$4)*E228)^0.5</f>
        <v/>
      </c>
      <c r="P228" s="17">
        <f>O228*EXP($C$5+SQRT($C$4)*F228)+(Projection!$F$20+MAX(0,Projection!$E$24-O228)/Projection!$C$4-Projection!$F$21)*EXP($C$5+SQRT($C$4)*F228)^0.5</f>
        <v/>
      </c>
      <c r="Q228" s="17">
        <f>P228*EXP($C$5+SQRT($C$4)*G228)+(Projection!$G$20+MAX(0,Projection!$F$24-P228)/Projection!$C$4-Projection!$G$21)*EXP($C$5+SQRT($C$4)*G228)^0.5</f>
        <v/>
      </c>
      <c r="R228" s="17">
        <f>Q228*EXP($C$5+SQRT($C$4)*H228)+(Projection!$H$20+MAX(0,Projection!$G$24-Q228)/Projection!$C$4-Projection!$H$21)*EXP($C$5+SQRT($C$4)*H228)^0.5</f>
        <v/>
      </c>
      <c r="S228" s="17">
        <f>R228*EXP($C$5+SQRT($C$4)*I228)+(Projection!$I$20+MAX(0,Projection!$H$24-R228)/Projection!$C$4-Projection!$I$21)*EXP($C$5+SQRT($C$4)*I228)^0.5</f>
        <v/>
      </c>
      <c r="T228" s="17">
        <f>S228*EXP($C$5+SQRT($C$4)*J228)+(Projection!$J$20+MAX(0,Projection!$I$24-S228)/Projection!$C$4-Projection!$J$21)*EXP($C$5+SQRT($C$4)*J228)^0.5</f>
        <v/>
      </c>
      <c r="U228" s="17">
        <f>T228*EXP($C$5+SQRT($C$4)*K228)+(Projection!$K$20+MAX(0,Projection!$J$24-T228)/Projection!$C$4-Projection!$K$21)*EXP($C$5+SQRT($C$4)*K228)^0.5</f>
        <v/>
      </c>
      <c r="V228" s="17">
        <f>U228*EXP($C$5+SQRT($C$4)*L228)+(Projection!$L$20+MAX(0,Projection!$K$24-U228)/Projection!$C$4-Projection!$L$21)*EXP($C$5+SQRT($C$4)*L228)^0.5</f>
        <v/>
      </c>
      <c r="W228" s="13">
        <f>M228/Projection!$C$24</f>
        <v/>
      </c>
      <c r="X228" s="13">
        <f>N228/Projection!$D$24</f>
        <v/>
      </c>
      <c r="Y228" s="13">
        <f>O228/Projection!$E$24</f>
        <v/>
      </c>
      <c r="Z228" s="13">
        <f>P228/Projection!$F$24</f>
        <v/>
      </c>
      <c r="AA228" s="13">
        <f>Q228/Projection!$G$24</f>
        <v/>
      </c>
      <c r="AB228" s="13">
        <f>R228/Projection!$H$24</f>
        <v/>
      </c>
      <c r="AC228" s="13">
        <f>S228/Projection!$I$24</f>
        <v/>
      </c>
      <c r="AD228" s="13">
        <f>T228/Projection!$J$24</f>
        <v/>
      </c>
      <c r="AE228" s="13">
        <f>U228/Projection!$K$24</f>
        <v/>
      </c>
      <c r="AF228" s="13">
        <f>V228/Projection!$L$24</f>
        <v/>
      </c>
      <c r="AG228" s="13">
        <f>MIN(W228:AF228)</f>
        <v/>
      </c>
    </row>
    <row r="229">
      <c r="B229" s="2" t="n">
        <v>216</v>
      </c>
      <c r="C229" s="20" t="n">
        <v>0.2989</v>
      </c>
      <c r="D229" s="20" t="n">
        <v>1.459675</v>
      </c>
      <c r="E229" s="20" t="n">
        <v>-0.08676300000000001</v>
      </c>
      <c r="F229" s="20" t="n">
        <v>-0.686099</v>
      </c>
      <c r="G229" s="20" t="n">
        <v>-0.724227</v>
      </c>
      <c r="H229" s="20" t="n">
        <v>1.26108</v>
      </c>
      <c r="I229" s="20" t="n">
        <v>-0.283613</v>
      </c>
      <c r="J229" s="20" t="n">
        <v>-0.463187</v>
      </c>
      <c r="K229" s="20" t="n">
        <v>-1.145011</v>
      </c>
      <c r="L229" s="20" t="n">
        <v>-0.14462</v>
      </c>
      <c r="M229" s="17">
        <f>Projection!$C$13*EXP($C$5+SQRT($C$4)*C229)+(Projection!$C$20+MAX(0,Projection!$C$14-Projection!$C$13)/Projection!$C$4-Projection!$C$21)*EXP($C$5+SQRT($C$4)*C229)^0.5</f>
        <v/>
      </c>
      <c r="N229" s="17">
        <f>M229*EXP($C$5+SQRT($C$4)*D229)+(Projection!$D$20+MAX(0,Projection!$C$24-M229)/Projection!$C$4-Projection!$D$21)*EXP($C$5+SQRT($C$4)*D229)^0.5</f>
        <v/>
      </c>
      <c r="O229" s="17">
        <f>N229*EXP($C$5+SQRT($C$4)*E229)+(Projection!$E$20+MAX(0,Projection!$D$24-N229)/Projection!$C$4-Projection!$E$21)*EXP($C$5+SQRT($C$4)*E229)^0.5</f>
        <v/>
      </c>
      <c r="P229" s="17">
        <f>O229*EXP($C$5+SQRT($C$4)*F229)+(Projection!$F$20+MAX(0,Projection!$E$24-O229)/Projection!$C$4-Projection!$F$21)*EXP($C$5+SQRT($C$4)*F229)^0.5</f>
        <v/>
      </c>
      <c r="Q229" s="17">
        <f>P229*EXP($C$5+SQRT($C$4)*G229)+(Projection!$G$20+MAX(0,Projection!$F$24-P229)/Projection!$C$4-Projection!$G$21)*EXP($C$5+SQRT($C$4)*G229)^0.5</f>
        <v/>
      </c>
      <c r="R229" s="17">
        <f>Q229*EXP($C$5+SQRT($C$4)*H229)+(Projection!$H$20+MAX(0,Projection!$G$24-Q229)/Projection!$C$4-Projection!$H$21)*EXP($C$5+SQRT($C$4)*H229)^0.5</f>
        <v/>
      </c>
      <c r="S229" s="17">
        <f>R229*EXP($C$5+SQRT($C$4)*I229)+(Projection!$I$20+MAX(0,Projection!$H$24-R229)/Projection!$C$4-Projection!$I$21)*EXP($C$5+SQRT($C$4)*I229)^0.5</f>
        <v/>
      </c>
      <c r="T229" s="17">
        <f>S229*EXP($C$5+SQRT($C$4)*J229)+(Projection!$J$20+MAX(0,Projection!$I$24-S229)/Projection!$C$4-Projection!$J$21)*EXP($C$5+SQRT($C$4)*J229)^0.5</f>
        <v/>
      </c>
      <c r="U229" s="17">
        <f>T229*EXP($C$5+SQRT($C$4)*K229)+(Projection!$K$20+MAX(0,Projection!$J$24-T229)/Projection!$C$4-Projection!$K$21)*EXP($C$5+SQRT($C$4)*K229)^0.5</f>
        <v/>
      </c>
      <c r="V229" s="17">
        <f>U229*EXP($C$5+SQRT($C$4)*L229)+(Projection!$L$20+MAX(0,Projection!$K$24-U229)/Projection!$C$4-Projection!$L$21)*EXP($C$5+SQRT($C$4)*L229)^0.5</f>
        <v/>
      </c>
      <c r="W229" s="13">
        <f>M229/Projection!$C$24</f>
        <v/>
      </c>
      <c r="X229" s="13">
        <f>N229/Projection!$D$24</f>
        <v/>
      </c>
      <c r="Y229" s="13">
        <f>O229/Projection!$E$24</f>
        <v/>
      </c>
      <c r="Z229" s="13">
        <f>P229/Projection!$F$24</f>
        <v/>
      </c>
      <c r="AA229" s="13">
        <f>Q229/Projection!$G$24</f>
        <v/>
      </c>
      <c r="AB229" s="13">
        <f>R229/Projection!$H$24</f>
        <v/>
      </c>
      <c r="AC229" s="13">
        <f>S229/Projection!$I$24</f>
        <v/>
      </c>
      <c r="AD229" s="13">
        <f>T229/Projection!$J$24</f>
        <v/>
      </c>
      <c r="AE229" s="13">
        <f>U229/Projection!$K$24</f>
        <v/>
      </c>
      <c r="AF229" s="13">
        <f>V229/Projection!$L$24</f>
        <v/>
      </c>
      <c r="AG229" s="13">
        <f>MIN(W229:AF229)</f>
        <v/>
      </c>
    </row>
    <row r="230">
      <c r="B230" s="2" t="n">
        <v>217</v>
      </c>
      <c r="C230" s="20" t="n">
        <v>-0.945128</v>
      </c>
      <c r="D230" s="20" t="n">
        <v>0.968427</v>
      </c>
      <c r="E230" s="20" t="n">
        <v>-0.46967</v>
      </c>
      <c r="F230" s="20" t="n">
        <v>-0.319866</v>
      </c>
      <c r="G230" s="20" t="n">
        <v>-1.264425</v>
      </c>
      <c r="H230" s="20" t="n">
        <v>0.76556</v>
      </c>
      <c r="I230" s="20" t="n">
        <v>0.114248</v>
      </c>
      <c r="J230" s="20" t="n">
        <v>1.438795</v>
      </c>
      <c r="K230" s="20" t="n">
        <v>0.512253</v>
      </c>
      <c r="L230" s="20" t="n">
        <v>-0.334284</v>
      </c>
      <c r="M230" s="17">
        <f>Projection!$C$13*EXP($C$5+SQRT($C$4)*C230)+(Projection!$C$20+MAX(0,Projection!$C$14-Projection!$C$13)/Projection!$C$4-Projection!$C$21)*EXP($C$5+SQRT($C$4)*C230)^0.5</f>
        <v/>
      </c>
      <c r="N230" s="17">
        <f>M230*EXP($C$5+SQRT($C$4)*D230)+(Projection!$D$20+MAX(0,Projection!$C$24-M230)/Projection!$C$4-Projection!$D$21)*EXP($C$5+SQRT($C$4)*D230)^0.5</f>
        <v/>
      </c>
      <c r="O230" s="17">
        <f>N230*EXP($C$5+SQRT($C$4)*E230)+(Projection!$E$20+MAX(0,Projection!$D$24-N230)/Projection!$C$4-Projection!$E$21)*EXP($C$5+SQRT($C$4)*E230)^0.5</f>
        <v/>
      </c>
      <c r="P230" s="17">
        <f>O230*EXP($C$5+SQRT($C$4)*F230)+(Projection!$F$20+MAX(0,Projection!$E$24-O230)/Projection!$C$4-Projection!$F$21)*EXP($C$5+SQRT($C$4)*F230)^0.5</f>
        <v/>
      </c>
      <c r="Q230" s="17">
        <f>P230*EXP($C$5+SQRT($C$4)*G230)+(Projection!$G$20+MAX(0,Projection!$F$24-P230)/Projection!$C$4-Projection!$G$21)*EXP($C$5+SQRT($C$4)*G230)^0.5</f>
        <v/>
      </c>
      <c r="R230" s="17">
        <f>Q230*EXP($C$5+SQRT($C$4)*H230)+(Projection!$H$20+MAX(0,Projection!$G$24-Q230)/Projection!$C$4-Projection!$H$21)*EXP($C$5+SQRT($C$4)*H230)^0.5</f>
        <v/>
      </c>
      <c r="S230" s="17">
        <f>R230*EXP($C$5+SQRT($C$4)*I230)+(Projection!$I$20+MAX(0,Projection!$H$24-R230)/Projection!$C$4-Projection!$I$21)*EXP($C$5+SQRT($C$4)*I230)^0.5</f>
        <v/>
      </c>
      <c r="T230" s="17">
        <f>S230*EXP($C$5+SQRT($C$4)*J230)+(Projection!$J$20+MAX(0,Projection!$I$24-S230)/Projection!$C$4-Projection!$J$21)*EXP($C$5+SQRT($C$4)*J230)^0.5</f>
        <v/>
      </c>
      <c r="U230" s="17">
        <f>T230*EXP($C$5+SQRT($C$4)*K230)+(Projection!$K$20+MAX(0,Projection!$J$24-T230)/Projection!$C$4-Projection!$K$21)*EXP($C$5+SQRT($C$4)*K230)^0.5</f>
        <v/>
      </c>
      <c r="V230" s="17">
        <f>U230*EXP($C$5+SQRT($C$4)*L230)+(Projection!$L$20+MAX(0,Projection!$K$24-U230)/Projection!$C$4-Projection!$L$21)*EXP($C$5+SQRT($C$4)*L230)^0.5</f>
        <v/>
      </c>
      <c r="W230" s="13">
        <f>M230/Projection!$C$24</f>
        <v/>
      </c>
      <c r="X230" s="13">
        <f>N230/Projection!$D$24</f>
        <v/>
      </c>
      <c r="Y230" s="13">
        <f>O230/Projection!$E$24</f>
        <v/>
      </c>
      <c r="Z230" s="13">
        <f>P230/Projection!$F$24</f>
        <v/>
      </c>
      <c r="AA230" s="13">
        <f>Q230/Projection!$G$24</f>
        <v/>
      </c>
      <c r="AB230" s="13">
        <f>R230/Projection!$H$24</f>
        <v/>
      </c>
      <c r="AC230" s="13">
        <f>S230/Projection!$I$24</f>
        <v/>
      </c>
      <c r="AD230" s="13">
        <f>T230/Projection!$J$24</f>
        <v/>
      </c>
      <c r="AE230" s="13">
        <f>U230/Projection!$K$24</f>
        <v/>
      </c>
      <c r="AF230" s="13">
        <f>V230/Projection!$L$24</f>
        <v/>
      </c>
      <c r="AG230" s="13">
        <f>MIN(W230:AF230)</f>
        <v/>
      </c>
    </row>
    <row r="231">
      <c r="B231" s="2" t="n">
        <v>218</v>
      </c>
      <c r="C231" s="20" t="n">
        <v>0.665888</v>
      </c>
      <c r="D231" s="20" t="n">
        <v>-0.020658</v>
      </c>
      <c r="E231" s="20" t="n">
        <v>-0.460483</v>
      </c>
      <c r="F231" s="20" t="n">
        <v>0.73987</v>
      </c>
      <c r="G231" s="20" t="n">
        <v>-1.279746</v>
      </c>
      <c r="H231" s="20" t="n">
        <v>-1.155713</v>
      </c>
      <c r="I231" s="20" t="n">
        <v>0.242805</v>
      </c>
      <c r="J231" s="20" t="n">
        <v>-0.834553</v>
      </c>
      <c r="K231" s="20" t="n">
        <v>-1.24396</v>
      </c>
      <c r="L231" s="20" t="n">
        <v>-0.405356</v>
      </c>
      <c r="M231" s="17">
        <f>Projection!$C$13*EXP($C$5+SQRT($C$4)*C231)+(Projection!$C$20+MAX(0,Projection!$C$14-Projection!$C$13)/Projection!$C$4-Projection!$C$21)*EXP($C$5+SQRT($C$4)*C231)^0.5</f>
        <v/>
      </c>
      <c r="N231" s="17">
        <f>M231*EXP($C$5+SQRT($C$4)*D231)+(Projection!$D$20+MAX(0,Projection!$C$24-M231)/Projection!$C$4-Projection!$D$21)*EXP($C$5+SQRT($C$4)*D231)^0.5</f>
        <v/>
      </c>
      <c r="O231" s="17">
        <f>N231*EXP($C$5+SQRT($C$4)*E231)+(Projection!$E$20+MAX(0,Projection!$D$24-N231)/Projection!$C$4-Projection!$E$21)*EXP($C$5+SQRT($C$4)*E231)^0.5</f>
        <v/>
      </c>
      <c r="P231" s="17">
        <f>O231*EXP($C$5+SQRT($C$4)*F231)+(Projection!$F$20+MAX(0,Projection!$E$24-O231)/Projection!$C$4-Projection!$F$21)*EXP($C$5+SQRT($C$4)*F231)^0.5</f>
        <v/>
      </c>
      <c r="Q231" s="17">
        <f>P231*EXP($C$5+SQRT($C$4)*G231)+(Projection!$G$20+MAX(0,Projection!$F$24-P231)/Projection!$C$4-Projection!$G$21)*EXP($C$5+SQRT($C$4)*G231)^0.5</f>
        <v/>
      </c>
      <c r="R231" s="17">
        <f>Q231*EXP($C$5+SQRT($C$4)*H231)+(Projection!$H$20+MAX(0,Projection!$G$24-Q231)/Projection!$C$4-Projection!$H$21)*EXP($C$5+SQRT($C$4)*H231)^0.5</f>
        <v/>
      </c>
      <c r="S231" s="17">
        <f>R231*EXP($C$5+SQRT($C$4)*I231)+(Projection!$I$20+MAX(0,Projection!$H$24-R231)/Projection!$C$4-Projection!$I$21)*EXP($C$5+SQRT($C$4)*I231)^0.5</f>
        <v/>
      </c>
      <c r="T231" s="17">
        <f>S231*EXP($C$5+SQRT($C$4)*J231)+(Projection!$J$20+MAX(0,Projection!$I$24-S231)/Projection!$C$4-Projection!$J$21)*EXP($C$5+SQRT($C$4)*J231)^0.5</f>
        <v/>
      </c>
      <c r="U231" s="17">
        <f>T231*EXP($C$5+SQRT($C$4)*K231)+(Projection!$K$20+MAX(0,Projection!$J$24-T231)/Projection!$C$4-Projection!$K$21)*EXP($C$5+SQRT($C$4)*K231)^0.5</f>
        <v/>
      </c>
      <c r="V231" s="17">
        <f>U231*EXP($C$5+SQRT($C$4)*L231)+(Projection!$L$20+MAX(0,Projection!$K$24-U231)/Projection!$C$4-Projection!$L$21)*EXP($C$5+SQRT($C$4)*L231)^0.5</f>
        <v/>
      </c>
      <c r="W231" s="13">
        <f>M231/Projection!$C$24</f>
        <v/>
      </c>
      <c r="X231" s="13">
        <f>N231/Projection!$D$24</f>
        <v/>
      </c>
      <c r="Y231" s="13">
        <f>O231/Projection!$E$24</f>
        <v/>
      </c>
      <c r="Z231" s="13">
        <f>P231/Projection!$F$24</f>
        <v/>
      </c>
      <c r="AA231" s="13">
        <f>Q231/Projection!$G$24</f>
        <v/>
      </c>
      <c r="AB231" s="13">
        <f>R231/Projection!$H$24</f>
        <v/>
      </c>
      <c r="AC231" s="13">
        <f>S231/Projection!$I$24</f>
        <v/>
      </c>
      <c r="AD231" s="13">
        <f>T231/Projection!$J$24</f>
        <v/>
      </c>
      <c r="AE231" s="13">
        <f>U231/Projection!$K$24</f>
        <v/>
      </c>
      <c r="AF231" s="13">
        <f>V231/Projection!$L$24</f>
        <v/>
      </c>
      <c r="AG231" s="13">
        <f>MIN(W231:AF231)</f>
        <v/>
      </c>
    </row>
    <row r="232">
      <c r="B232" s="2" t="n">
        <v>219</v>
      </c>
      <c r="C232" s="20" t="n">
        <v>-0.961402</v>
      </c>
      <c r="D232" s="20" t="n">
        <v>1.588692</v>
      </c>
      <c r="E232" s="20" t="n">
        <v>-1.951532</v>
      </c>
      <c r="F232" s="20" t="n">
        <v>-1.196825</v>
      </c>
      <c r="G232" s="20" t="n">
        <v>-1.21238</v>
      </c>
      <c r="H232" s="20" t="n">
        <v>0.234727</v>
      </c>
      <c r="I232" s="20" t="n">
        <v>-0.66908</v>
      </c>
      <c r="J232" s="20" t="n">
        <v>0.242907</v>
      </c>
      <c r="K232" s="20" t="n">
        <v>-1.776711</v>
      </c>
      <c r="L232" s="20" t="n">
        <v>-1.086259</v>
      </c>
      <c r="M232" s="17">
        <f>Projection!$C$13*EXP($C$5+SQRT($C$4)*C232)+(Projection!$C$20+MAX(0,Projection!$C$14-Projection!$C$13)/Projection!$C$4-Projection!$C$21)*EXP($C$5+SQRT($C$4)*C232)^0.5</f>
        <v/>
      </c>
      <c r="N232" s="17">
        <f>M232*EXP($C$5+SQRT($C$4)*D232)+(Projection!$D$20+MAX(0,Projection!$C$24-M232)/Projection!$C$4-Projection!$D$21)*EXP($C$5+SQRT($C$4)*D232)^0.5</f>
        <v/>
      </c>
      <c r="O232" s="17">
        <f>N232*EXP($C$5+SQRT($C$4)*E232)+(Projection!$E$20+MAX(0,Projection!$D$24-N232)/Projection!$C$4-Projection!$E$21)*EXP($C$5+SQRT($C$4)*E232)^0.5</f>
        <v/>
      </c>
      <c r="P232" s="17">
        <f>O232*EXP($C$5+SQRT($C$4)*F232)+(Projection!$F$20+MAX(0,Projection!$E$24-O232)/Projection!$C$4-Projection!$F$21)*EXP($C$5+SQRT($C$4)*F232)^0.5</f>
        <v/>
      </c>
      <c r="Q232" s="17">
        <f>P232*EXP($C$5+SQRT($C$4)*G232)+(Projection!$G$20+MAX(0,Projection!$F$24-P232)/Projection!$C$4-Projection!$G$21)*EXP($C$5+SQRT($C$4)*G232)^0.5</f>
        <v/>
      </c>
      <c r="R232" s="17">
        <f>Q232*EXP($C$5+SQRT($C$4)*H232)+(Projection!$H$20+MAX(0,Projection!$G$24-Q232)/Projection!$C$4-Projection!$H$21)*EXP($C$5+SQRT($C$4)*H232)^0.5</f>
        <v/>
      </c>
      <c r="S232" s="17">
        <f>R232*EXP($C$5+SQRT($C$4)*I232)+(Projection!$I$20+MAX(0,Projection!$H$24-R232)/Projection!$C$4-Projection!$I$21)*EXP($C$5+SQRT($C$4)*I232)^0.5</f>
        <v/>
      </c>
      <c r="T232" s="17">
        <f>S232*EXP($C$5+SQRT($C$4)*J232)+(Projection!$J$20+MAX(0,Projection!$I$24-S232)/Projection!$C$4-Projection!$J$21)*EXP($C$5+SQRT($C$4)*J232)^0.5</f>
        <v/>
      </c>
      <c r="U232" s="17">
        <f>T232*EXP($C$5+SQRT($C$4)*K232)+(Projection!$K$20+MAX(0,Projection!$J$24-T232)/Projection!$C$4-Projection!$K$21)*EXP($C$5+SQRT($C$4)*K232)^0.5</f>
        <v/>
      </c>
      <c r="V232" s="17">
        <f>U232*EXP($C$5+SQRT($C$4)*L232)+(Projection!$L$20+MAX(0,Projection!$K$24-U232)/Projection!$C$4-Projection!$L$21)*EXP($C$5+SQRT($C$4)*L232)^0.5</f>
        <v/>
      </c>
      <c r="W232" s="13">
        <f>M232/Projection!$C$24</f>
        <v/>
      </c>
      <c r="X232" s="13">
        <f>N232/Projection!$D$24</f>
        <v/>
      </c>
      <c r="Y232" s="13">
        <f>O232/Projection!$E$24</f>
        <v/>
      </c>
      <c r="Z232" s="13">
        <f>P232/Projection!$F$24</f>
        <v/>
      </c>
      <c r="AA232" s="13">
        <f>Q232/Projection!$G$24</f>
        <v/>
      </c>
      <c r="AB232" s="13">
        <f>R232/Projection!$H$24</f>
        <v/>
      </c>
      <c r="AC232" s="13">
        <f>S232/Projection!$I$24</f>
        <v/>
      </c>
      <c r="AD232" s="13">
        <f>T232/Projection!$J$24</f>
        <v/>
      </c>
      <c r="AE232" s="13">
        <f>U232/Projection!$K$24</f>
        <v/>
      </c>
      <c r="AF232" s="13">
        <f>V232/Projection!$L$24</f>
        <v/>
      </c>
      <c r="AG232" s="13">
        <f>MIN(W232:AF232)</f>
        <v/>
      </c>
    </row>
    <row r="233">
      <c r="B233" s="2" t="n">
        <v>220</v>
      </c>
      <c r="C233" s="20" t="n">
        <v>0.853229</v>
      </c>
      <c r="D233" s="20" t="n">
        <v>0.9978399999999999</v>
      </c>
      <c r="E233" s="20" t="n">
        <v>-0.681585</v>
      </c>
      <c r="F233" s="20" t="n">
        <v>-1.429679</v>
      </c>
      <c r="G233" s="20" t="n">
        <v>0.0009970000000000001</v>
      </c>
      <c r="H233" s="20" t="n">
        <v>0.76633</v>
      </c>
      <c r="I233" s="20" t="n">
        <v>-0.833279</v>
      </c>
      <c r="J233" s="20" t="n">
        <v>-1.480479</v>
      </c>
      <c r="K233" s="20" t="n">
        <v>0.104862</v>
      </c>
      <c r="L233" s="20" t="n">
        <v>0.552827</v>
      </c>
      <c r="M233" s="17">
        <f>Projection!$C$13*EXP($C$5+SQRT($C$4)*C233)+(Projection!$C$20+MAX(0,Projection!$C$14-Projection!$C$13)/Projection!$C$4-Projection!$C$21)*EXP($C$5+SQRT($C$4)*C233)^0.5</f>
        <v/>
      </c>
      <c r="N233" s="17">
        <f>M233*EXP($C$5+SQRT($C$4)*D233)+(Projection!$D$20+MAX(0,Projection!$C$24-M233)/Projection!$C$4-Projection!$D$21)*EXP($C$5+SQRT($C$4)*D233)^0.5</f>
        <v/>
      </c>
      <c r="O233" s="17">
        <f>N233*EXP($C$5+SQRT($C$4)*E233)+(Projection!$E$20+MAX(0,Projection!$D$24-N233)/Projection!$C$4-Projection!$E$21)*EXP($C$5+SQRT($C$4)*E233)^0.5</f>
        <v/>
      </c>
      <c r="P233" s="17">
        <f>O233*EXP($C$5+SQRT($C$4)*F233)+(Projection!$F$20+MAX(0,Projection!$E$24-O233)/Projection!$C$4-Projection!$F$21)*EXP($C$5+SQRT($C$4)*F233)^0.5</f>
        <v/>
      </c>
      <c r="Q233" s="17">
        <f>P233*EXP($C$5+SQRT($C$4)*G233)+(Projection!$G$20+MAX(0,Projection!$F$24-P233)/Projection!$C$4-Projection!$G$21)*EXP($C$5+SQRT($C$4)*G233)^0.5</f>
        <v/>
      </c>
      <c r="R233" s="17">
        <f>Q233*EXP($C$5+SQRT($C$4)*H233)+(Projection!$H$20+MAX(0,Projection!$G$24-Q233)/Projection!$C$4-Projection!$H$21)*EXP($C$5+SQRT($C$4)*H233)^0.5</f>
        <v/>
      </c>
      <c r="S233" s="17">
        <f>R233*EXP($C$5+SQRT($C$4)*I233)+(Projection!$I$20+MAX(0,Projection!$H$24-R233)/Projection!$C$4-Projection!$I$21)*EXP($C$5+SQRT($C$4)*I233)^0.5</f>
        <v/>
      </c>
      <c r="T233" s="17">
        <f>S233*EXP($C$5+SQRT($C$4)*J233)+(Projection!$J$20+MAX(0,Projection!$I$24-S233)/Projection!$C$4-Projection!$J$21)*EXP($C$5+SQRT($C$4)*J233)^0.5</f>
        <v/>
      </c>
      <c r="U233" s="17">
        <f>T233*EXP($C$5+SQRT($C$4)*K233)+(Projection!$K$20+MAX(0,Projection!$J$24-T233)/Projection!$C$4-Projection!$K$21)*EXP($C$5+SQRT($C$4)*K233)^0.5</f>
        <v/>
      </c>
      <c r="V233" s="17">
        <f>U233*EXP($C$5+SQRT($C$4)*L233)+(Projection!$L$20+MAX(0,Projection!$K$24-U233)/Projection!$C$4-Projection!$L$21)*EXP($C$5+SQRT($C$4)*L233)^0.5</f>
        <v/>
      </c>
      <c r="W233" s="13">
        <f>M233/Projection!$C$24</f>
        <v/>
      </c>
      <c r="X233" s="13">
        <f>N233/Projection!$D$24</f>
        <v/>
      </c>
      <c r="Y233" s="13">
        <f>O233/Projection!$E$24</f>
        <v/>
      </c>
      <c r="Z233" s="13">
        <f>P233/Projection!$F$24</f>
        <v/>
      </c>
      <c r="AA233" s="13">
        <f>Q233/Projection!$G$24</f>
        <v/>
      </c>
      <c r="AB233" s="13">
        <f>R233/Projection!$H$24</f>
        <v/>
      </c>
      <c r="AC233" s="13">
        <f>S233/Projection!$I$24</f>
        <v/>
      </c>
      <c r="AD233" s="13">
        <f>T233/Projection!$J$24</f>
        <v/>
      </c>
      <c r="AE233" s="13">
        <f>U233/Projection!$K$24</f>
        <v/>
      </c>
      <c r="AF233" s="13">
        <f>V233/Projection!$L$24</f>
        <v/>
      </c>
      <c r="AG233" s="13">
        <f>MIN(W233:AF233)</f>
        <v/>
      </c>
    </row>
    <row r="234">
      <c r="B234" s="2" t="n">
        <v>221</v>
      </c>
      <c r="C234" s="20" t="n">
        <v>-0.527463</v>
      </c>
      <c r="D234" s="20" t="n">
        <v>-0.267796</v>
      </c>
      <c r="E234" s="20" t="n">
        <v>-0.199897</v>
      </c>
      <c r="F234" s="20" t="n">
        <v>-0.193447</v>
      </c>
      <c r="G234" s="20" t="n">
        <v>0.1407</v>
      </c>
      <c r="H234" s="20" t="n">
        <v>0.927525</v>
      </c>
      <c r="I234" s="20" t="n">
        <v>-0.297855</v>
      </c>
      <c r="J234" s="20" t="n">
        <v>-1.726343</v>
      </c>
      <c r="K234" s="20" t="n">
        <v>0.023719</v>
      </c>
      <c r="L234" s="20" t="n">
        <v>-0.179074</v>
      </c>
      <c r="M234" s="17">
        <f>Projection!$C$13*EXP($C$5+SQRT($C$4)*C234)+(Projection!$C$20+MAX(0,Projection!$C$14-Projection!$C$13)/Projection!$C$4-Projection!$C$21)*EXP($C$5+SQRT($C$4)*C234)^0.5</f>
        <v/>
      </c>
      <c r="N234" s="17">
        <f>M234*EXP($C$5+SQRT($C$4)*D234)+(Projection!$D$20+MAX(0,Projection!$C$24-M234)/Projection!$C$4-Projection!$D$21)*EXP($C$5+SQRT($C$4)*D234)^0.5</f>
        <v/>
      </c>
      <c r="O234" s="17">
        <f>N234*EXP($C$5+SQRT($C$4)*E234)+(Projection!$E$20+MAX(0,Projection!$D$24-N234)/Projection!$C$4-Projection!$E$21)*EXP($C$5+SQRT($C$4)*E234)^0.5</f>
        <v/>
      </c>
      <c r="P234" s="17">
        <f>O234*EXP($C$5+SQRT($C$4)*F234)+(Projection!$F$20+MAX(0,Projection!$E$24-O234)/Projection!$C$4-Projection!$F$21)*EXP($C$5+SQRT($C$4)*F234)^0.5</f>
        <v/>
      </c>
      <c r="Q234" s="17">
        <f>P234*EXP($C$5+SQRT($C$4)*G234)+(Projection!$G$20+MAX(0,Projection!$F$24-P234)/Projection!$C$4-Projection!$G$21)*EXP($C$5+SQRT($C$4)*G234)^0.5</f>
        <v/>
      </c>
      <c r="R234" s="17">
        <f>Q234*EXP($C$5+SQRT($C$4)*H234)+(Projection!$H$20+MAX(0,Projection!$G$24-Q234)/Projection!$C$4-Projection!$H$21)*EXP($C$5+SQRT($C$4)*H234)^0.5</f>
        <v/>
      </c>
      <c r="S234" s="17">
        <f>R234*EXP($C$5+SQRT($C$4)*I234)+(Projection!$I$20+MAX(0,Projection!$H$24-R234)/Projection!$C$4-Projection!$I$21)*EXP($C$5+SQRT($C$4)*I234)^0.5</f>
        <v/>
      </c>
      <c r="T234" s="17">
        <f>S234*EXP($C$5+SQRT($C$4)*J234)+(Projection!$J$20+MAX(0,Projection!$I$24-S234)/Projection!$C$4-Projection!$J$21)*EXP($C$5+SQRT($C$4)*J234)^0.5</f>
        <v/>
      </c>
      <c r="U234" s="17">
        <f>T234*EXP($C$5+SQRT($C$4)*K234)+(Projection!$K$20+MAX(0,Projection!$J$24-T234)/Projection!$C$4-Projection!$K$21)*EXP($C$5+SQRT($C$4)*K234)^0.5</f>
        <v/>
      </c>
      <c r="V234" s="17">
        <f>U234*EXP($C$5+SQRT($C$4)*L234)+(Projection!$L$20+MAX(0,Projection!$K$24-U234)/Projection!$C$4-Projection!$L$21)*EXP($C$5+SQRT($C$4)*L234)^0.5</f>
        <v/>
      </c>
      <c r="W234" s="13">
        <f>M234/Projection!$C$24</f>
        <v/>
      </c>
      <c r="X234" s="13">
        <f>N234/Projection!$D$24</f>
        <v/>
      </c>
      <c r="Y234" s="13">
        <f>O234/Projection!$E$24</f>
        <v/>
      </c>
      <c r="Z234" s="13">
        <f>P234/Projection!$F$24</f>
        <v/>
      </c>
      <c r="AA234" s="13">
        <f>Q234/Projection!$G$24</f>
        <v/>
      </c>
      <c r="AB234" s="13">
        <f>R234/Projection!$H$24</f>
        <v/>
      </c>
      <c r="AC234" s="13">
        <f>S234/Projection!$I$24</f>
        <v/>
      </c>
      <c r="AD234" s="13">
        <f>T234/Projection!$J$24</f>
        <v/>
      </c>
      <c r="AE234" s="13">
        <f>U234/Projection!$K$24</f>
        <v/>
      </c>
      <c r="AF234" s="13">
        <f>V234/Projection!$L$24</f>
        <v/>
      </c>
      <c r="AG234" s="13">
        <f>MIN(W234:AF234)</f>
        <v/>
      </c>
    </row>
    <row r="235">
      <c r="B235" s="2" t="n">
        <v>222</v>
      </c>
      <c r="C235" s="20" t="n">
        <v>-2.048041</v>
      </c>
      <c r="D235" s="20" t="n">
        <v>0.583476</v>
      </c>
      <c r="E235" s="20" t="n">
        <v>-0.41979</v>
      </c>
      <c r="F235" s="20" t="n">
        <v>0.291254</v>
      </c>
      <c r="G235" s="20" t="n">
        <v>2.099528</v>
      </c>
      <c r="H235" s="20" t="n">
        <v>-0.050703</v>
      </c>
      <c r="I235" s="20" t="n">
        <v>0.505534</v>
      </c>
      <c r="J235" s="20" t="n">
        <v>-0.300363</v>
      </c>
      <c r="K235" s="20" t="n">
        <v>2.244436</v>
      </c>
      <c r="L235" s="20" t="n">
        <v>-0.690622</v>
      </c>
      <c r="M235" s="17">
        <f>Projection!$C$13*EXP($C$5+SQRT($C$4)*C235)+(Projection!$C$20+MAX(0,Projection!$C$14-Projection!$C$13)/Projection!$C$4-Projection!$C$21)*EXP($C$5+SQRT($C$4)*C235)^0.5</f>
        <v/>
      </c>
      <c r="N235" s="17">
        <f>M235*EXP($C$5+SQRT($C$4)*D235)+(Projection!$D$20+MAX(0,Projection!$C$24-M235)/Projection!$C$4-Projection!$D$21)*EXP($C$5+SQRT($C$4)*D235)^0.5</f>
        <v/>
      </c>
      <c r="O235" s="17">
        <f>N235*EXP($C$5+SQRT($C$4)*E235)+(Projection!$E$20+MAX(0,Projection!$D$24-N235)/Projection!$C$4-Projection!$E$21)*EXP($C$5+SQRT($C$4)*E235)^0.5</f>
        <v/>
      </c>
      <c r="P235" s="17">
        <f>O235*EXP($C$5+SQRT($C$4)*F235)+(Projection!$F$20+MAX(0,Projection!$E$24-O235)/Projection!$C$4-Projection!$F$21)*EXP($C$5+SQRT($C$4)*F235)^0.5</f>
        <v/>
      </c>
      <c r="Q235" s="17">
        <f>P235*EXP($C$5+SQRT($C$4)*G235)+(Projection!$G$20+MAX(0,Projection!$F$24-P235)/Projection!$C$4-Projection!$G$21)*EXP($C$5+SQRT($C$4)*G235)^0.5</f>
        <v/>
      </c>
      <c r="R235" s="17">
        <f>Q235*EXP($C$5+SQRT($C$4)*H235)+(Projection!$H$20+MAX(0,Projection!$G$24-Q235)/Projection!$C$4-Projection!$H$21)*EXP($C$5+SQRT($C$4)*H235)^0.5</f>
        <v/>
      </c>
      <c r="S235" s="17">
        <f>R235*EXP($C$5+SQRT($C$4)*I235)+(Projection!$I$20+MAX(0,Projection!$H$24-R235)/Projection!$C$4-Projection!$I$21)*EXP($C$5+SQRT($C$4)*I235)^0.5</f>
        <v/>
      </c>
      <c r="T235" s="17">
        <f>S235*EXP($C$5+SQRT($C$4)*J235)+(Projection!$J$20+MAX(0,Projection!$I$24-S235)/Projection!$C$4-Projection!$J$21)*EXP($C$5+SQRT($C$4)*J235)^0.5</f>
        <v/>
      </c>
      <c r="U235" s="17">
        <f>T235*EXP($C$5+SQRT($C$4)*K235)+(Projection!$K$20+MAX(0,Projection!$J$24-T235)/Projection!$C$4-Projection!$K$21)*EXP($C$5+SQRT($C$4)*K235)^0.5</f>
        <v/>
      </c>
      <c r="V235" s="17">
        <f>U235*EXP($C$5+SQRT($C$4)*L235)+(Projection!$L$20+MAX(0,Projection!$K$24-U235)/Projection!$C$4-Projection!$L$21)*EXP($C$5+SQRT($C$4)*L235)^0.5</f>
        <v/>
      </c>
      <c r="W235" s="13">
        <f>M235/Projection!$C$24</f>
        <v/>
      </c>
      <c r="X235" s="13">
        <f>N235/Projection!$D$24</f>
        <v/>
      </c>
      <c r="Y235" s="13">
        <f>O235/Projection!$E$24</f>
        <v/>
      </c>
      <c r="Z235" s="13">
        <f>P235/Projection!$F$24</f>
        <v/>
      </c>
      <c r="AA235" s="13">
        <f>Q235/Projection!$G$24</f>
        <v/>
      </c>
      <c r="AB235" s="13">
        <f>R235/Projection!$H$24</f>
        <v/>
      </c>
      <c r="AC235" s="13">
        <f>S235/Projection!$I$24</f>
        <v/>
      </c>
      <c r="AD235" s="13">
        <f>T235/Projection!$J$24</f>
        <v/>
      </c>
      <c r="AE235" s="13">
        <f>U235/Projection!$K$24</f>
        <v/>
      </c>
      <c r="AF235" s="13">
        <f>V235/Projection!$L$24</f>
        <v/>
      </c>
      <c r="AG235" s="13">
        <f>MIN(W235:AF235)</f>
        <v/>
      </c>
    </row>
    <row r="236">
      <c r="B236" s="2" t="n">
        <v>223</v>
      </c>
      <c r="C236" s="20" t="n">
        <v>-2.133478</v>
      </c>
      <c r="D236" s="20" t="n">
        <v>0.574612</v>
      </c>
      <c r="E236" s="20" t="n">
        <v>-0.131822</v>
      </c>
      <c r="F236" s="20" t="n">
        <v>-0.446539</v>
      </c>
      <c r="G236" s="20" t="n">
        <v>0.557427</v>
      </c>
      <c r="H236" s="20" t="n">
        <v>0.364864</v>
      </c>
      <c r="I236" s="20" t="n">
        <v>0.023466</v>
      </c>
      <c r="J236" s="20" t="n">
        <v>-0.444825</v>
      </c>
      <c r="K236" s="20" t="n">
        <v>-1.481849</v>
      </c>
      <c r="L236" s="20" t="n">
        <v>1.507095</v>
      </c>
      <c r="M236" s="17">
        <f>Projection!$C$13*EXP($C$5+SQRT($C$4)*C236)+(Projection!$C$20+MAX(0,Projection!$C$14-Projection!$C$13)/Projection!$C$4-Projection!$C$21)*EXP($C$5+SQRT($C$4)*C236)^0.5</f>
        <v/>
      </c>
      <c r="N236" s="17">
        <f>M236*EXP($C$5+SQRT($C$4)*D236)+(Projection!$D$20+MAX(0,Projection!$C$24-M236)/Projection!$C$4-Projection!$D$21)*EXP($C$5+SQRT($C$4)*D236)^0.5</f>
        <v/>
      </c>
      <c r="O236" s="17">
        <f>N236*EXP($C$5+SQRT($C$4)*E236)+(Projection!$E$20+MAX(0,Projection!$D$24-N236)/Projection!$C$4-Projection!$E$21)*EXP($C$5+SQRT($C$4)*E236)^0.5</f>
        <v/>
      </c>
      <c r="P236" s="17">
        <f>O236*EXP($C$5+SQRT($C$4)*F236)+(Projection!$F$20+MAX(0,Projection!$E$24-O236)/Projection!$C$4-Projection!$F$21)*EXP($C$5+SQRT($C$4)*F236)^0.5</f>
        <v/>
      </c>
      <c r="Q236" s="17">
        <f>P236*EXP($C$5+SQRT($C$4)*G236)+(Projection!$G$20+MAX(0,Projection!$F$24-P236)/Projection!$C$4-Projection!$G$21)*EXP($C$5+SQRT($C$4)*G236)^0.5</f>
        <v/>
      </c>
      <c r="R236" s="17">
        <f>Q236*EXP($C$5+SQRT($C$4)*H236)+(Projection!$H$20+MAX(0,Projection!$G$24-Q236)/Projection!$C$4-Projection!$H$21)*EXP($C$5+SQRT($C$4)*H236)^0.5</f>
        <v/>
      </c>
      <c r="S236" s="17">
        <f>R236*EXP($C$5+SQRT($C$4)*I236)+(Projection!$I$20+MAX(0,Projection!$H$24-R236)/Projection!$C$4-Projection!$I$21)*EXP($C$5+SQRT($C$4)*I236)^0.5</f>
        <v/>
      </c>
      <c r="T236" s="17">
        <f>S236*EXP($C$5+SQRT($C$4)*J236)+(Projection!$J$20+MAX(0,Projection!$I$24-S236)/Projection!$C$4-Projection!$J$21)*EXP($C$5+SQRT($C$4)*J236)^0.5</f>
        <v/>
      </c>
      <c r="U236" s="17">
        <f>T236*EXP($C$5+SQRT($C$4)*K236)+(Projection!$K$20+MAX(0,Projection!$J$24-T236)/Projection!$C$4-Projection!$K$21)*EXP($C$5+SQRT($C$4)*K236)^0.5</f>
        <v/>
      </c>
      <c r="V236" s="17">
        <f>U236*EXP($C$5+SQRT($C$4)*L236)+(Projection!$L$20+MAX(0,Projection!$K$24-U236)/Projection!$C$4-Projection!$L$21)*EXP($C$5+SQRT($C$4)*L236)^0.5</f>
        <v/>
      </c>
      <c r="W236" s="13">
        <f>M236/Projection!$C$24</f>
        <v/>
      </c>
      <c r="X236" s="13">
        <f>N236/Projection!$D$24</f>
        <v/>
      </c>
      <c r="Y236" s="13">
        <f>O236/Projection!$E$24</f>
        <v/>
      </c>
      <c r="Z236" s="13">
        <f>P236/Projection!$F$24</f>
        <v/>
      </c>
      <c r="AA236" s="13">
        <f>Q236/Projection!$G$24</f>
        <v/>
      </c>
      <c r="AB236" s="13">
        <f>R236/Projection!$H$24</f>
        <v/>
      </c>
      <c r="AC236" s="13">
        <f>S236/Projection!$I$24</f>
        <v/>
      </c>
      <c r="AD236" s="13">
        <f>T236/Projection!$J$24</f>
        <v/>
      </c>
      <c r="AE236" s="13">
        <f>U236/Projection!$K$24</f>
        <v/>
      </c>
      <c r="AF236" s="13">
        <f>V236/Projection!$L$24</f>
        <v/>
      </c>
      <c r="AG236" s="13">
        <f>MIN(W236:AF236)</f>
        <v/>
      </c>
    </row>
    <row r="237">
      <c r="B237" s="2" t="n">
        <v>224</v>
      </c>
      <c r="C237" s="20" t="n">
        <v>0.200962</v>
      </c>
      <c r="D237" s="20" t="n">
        <v>-0.025625</v>
      </c>
      <c r="E237" s="20" t="n">
        <v>0.536365</v>
      </c>
      <c r="F237" s="20" t="n">
        <v>-1.485794</v>
      </c>
      <c r="G237" s="20" t="n">
        <v>0.771107</v>
      </c>
      <c r="H237" s="20" t="n">
        <v>-0.413549</v>
      </c>
      <c r="I237" s="20" t="n">
        <v>0.330189</v>
      </c>
      <c r="J237" s="20" t="n">
        <v>-1.537028</v>
      </c>
      <c r="K237" s="20" t="n">
        <v>-1.411031</v>
      </c>
      <c r="L237" s="20" t="n">
        <v>0.815741</v>
      </c>
      <c r="M237" s="17">
        <f>Projection!$C$13*EXP($C$5+SQRT($C$4)*C237)+(Projection!$C$20+MAX(0,Projection!$C$14-Projection!$C$13)/Projection!$C$4-Projection!$C$21)*EXP($C$5+SQRT($C$4)*C237)^0.5</f>
        <v/>
      </c>
      <c r="N237" s="17">
        <f>M237*EXP($C$5+SQRT($C$4)*D237)+(Projection!$D$20+MAX(0,Projection!$C$24-M237)/Projection!$C$4-Projection!$D$21)*EXP($C$5+SQRT($C$4)*D237)^0.5</f>
        <v/>
      </c>
      <c r="O237" s="17">
        <f>N237*EXP($C$5+SQRT($C$4)*E237)+(Projection!$E$20+MAX(0,Projection!$D$24-N237)/Projection!$C$4-Projection!$E$21)*EXP($C$5+SQRT($C$4)*E237)^0.5</f>
        <v/>
      </c>
      <c r="P237" s="17">
        <f>O237*EXP($C$5+SQRT($C$4)*F237)+(Projection!$F$20+MAX(0,Projection!$E$24-O237)/Projection!$C$4-Projection!$F$21)*EXP($C$5+SQRT($C$4)*F237)^0.5</f>
        <v/>
      </c>
      <c r="Q237" s="17">
        <f>P237*EXP($C$5+SQRT($C$4)*G237)+(Projection!$G$20+MAX(0,Projection!$F$24-P237)/Projection!$C$4-Projection!$G$21)*EXP($C$5+SQRT($C$4)*G237)^0.5</f>
        <v/>
      </c>
      <c r="R237" s="17">
        <f>Q237*EXP($C$5+SQRT($C$4)*H237)+(Projection!$H$20+MAX(0,Projection!$G$24-Q237)/Projection!$C$4-Projection!$H$21)*EXP($C$5+SQRT($C$4)*H237)^0.5</f>
        <v/>
      </c>
      <c r="S237" s="17">
        <f>R237*EXP($C$5+SQRT($C$4)*I237)+(Projection!$I$20+MAX(0,Projection!$H$24-R237)/Projection!$C$4-Projection!$I$21)*EXP($C$5+SQRT($C$4)*I237)^0.5</f>
        <v/>
      </c>
      <c r="T237" s="17">
        <f>S237*EXP($C$5+SQRT($C$4)*J237)+(Projection!$J$20+MAX(0,Projection!$I$24-S237)/Projection!$C$4-Projection!$J$21)*EXP($C$5+SQRT($C$4)*J237)^0.5</f>
        <v/>
      </c>
      <c r="U237" s="17">
        <f>T237*EXP($C$5+SQRT($C$4)*K237)+(Projection!$K$20+MAX(0,Projection!$J$24-T237)/Projection!$C$4-Projection!$K$21)*EXP($C$5+SQRT($C$4)*K237)^0.5</f>
        <v/>
      </c>
      <c r="V237" s="17">
        <f>U237*EXP($C$5+SQRT($C$4)*L237)+(Projection!$L$20+MAX(0,Projection!$K$24-U237)/Projection!$C$4-Projection!$L$21)*EXP($C$5+SQRT($C$4)*L237)^0.5</f>
        <v/>
      </c>
      <c r="W237" s="13">
        <f>M237/Projection!$C$24</f>
        <v/>
      </c>
      <c r="X237" s="13">
        <f>N237/Projection!$D$24</f>
        <v/>
      </c>
      <c r="Y237" s="13">
        <f>O237/Projection!$E$24</f>
        <v/>
      </c>
      <c r="Z237" s="13">
        <f>P237/Projection!$F$24</f>
        <v/>
      </c>
      <c r="AA237" s="13">
        <f>Q237/Projection!$G$24</f>
        <v/>
      </c>
      <c r="AB237" s="13">
        <f>R237/Projection!$H$24</f>
        <v/>
      </c>
      <c r="AC237" s="13">
        <f>S237/Projection!$I$24</f>
        <v/>
      </c>
      <c r="AD237" s="13">
        <f>T237/Projection!$J$24</f>
        <v/>
      </c>
      <c r="AE237" s="13">
        <f>U237/Projection!$K$24</f>
        <v/>
      </c>
      <c r="AF237" s="13">
        <f>V237/Projection!$L$24</f>
        <v/>
      </c>
      <c r="AG237" s="13">
        <f>MIN(W237:AF237)</f>
        <v/>
      </c>
    </row>
    <row r="238">
      <c r="B238" s="2" t="n">
        <v>225</v>
      </c>
      <c r="C238" s="20" t="n">
        <v>0.303341</v>
      </c>
      <c r="D238" s="20" t="n">
        <v>1.032694</v>
      </c>
      <c r="E238" s="20" t="n">
        <v>-0.476701</v>
      </c>
      <c r="F238" s="20" t="n">
        <v>-1.37825</v>
      </c>
      <c r="G238" s="20" t="n">
        <v>1.674531</v>
      </c>
      <c r="H238" s="20" t="n">
        <v>3.095369</v>
      </c>
      <c r="I238" s="20" t="n">
        <v>0.48598</v>
      </c>
      <c r="J238" s="20" t="n">
        <v>1.566085</v>
      </c>
      <c r="K238" s="20" t="n">
        <v>-0.007879000000000001</v>
      </c>
      <c r="L238" s="20" t="n">
        <v>0.818045</v>
      </c>
      <c r="M238" s="17">
        <f>Projection!$C$13*EXP($C$5+SQRT($C$4)*C238)+(Projection!$C$20+MAX(0,Projection!$C$14-Projection!$C$13)/Projection!$C$4-Projection!$C$21)*EXP($C$5+SQRT($C$4)*C238)^0.5</f>
        <v/>
      </c>
      <c r="N238" s="17">
        <f>M238*EXP($C$5+SQRT($C$4)*D238)+(Projection!$D$20+MAX(0,Projection!$C$24-M238)/Projection!$C$4-Projection!$D$21)*EXP($C$5+SQRT($C$4)*D238)^0.5</f>
        <v/>
      </c>
      <c r="O238" s="17">
        <f>N238*EXP($C$5+SQRT($C$4)*E238)+(Projection!$E$20+MAX(0,Projection!$D$24-N238)/Projection!$C$4-Projection!$E$21)*EXP($C$5+SQRT($C$4)*E238)^0.5</f>
        <v/>
      </c>
      <c r="P238" s="17">
        <f>O238*EXP($C$5+SQRT($C$4)*F238)+(Projection!$F$20+MAX(0,Projection!$E$24-O238)/Projection!$C$4-Projection!$F$21)*EXP($C$5+SQRT($C$4)*F238)^0.5</f>
        <v/>
      </c>
      <c r="Q238" s="17">
        <f>P238*EXP($C$5+SQRT($C$4)*G238)+(Projection!$G$20+MAX(0,Projection!$F$24-P238)/Projection!$C$4-Projection!$G$21)*EXP($C$5+SQRT($C$4)*G238)^0.5</f>
        <v/>
      </c>
      <c r="R238" s="17">
        <f>Q238*EXP($C$5+SQRT($C$4)*H238)+(Projection!$H$20+MAX(0,Projection!$G$24-Q238)/Projection!$C$4-Projection!$H$21)*EXP($C$5+SQRT($C$4)*H238)^0.5</f>
        <v/>
      </c>
      <c r="S238" s="17">
        <f>R238*EXP($C$5+SQRT($C$4)*I238)+(Projection!$I$20+MAX(0,Projection!$H$24-R238)/Projection!$C$4-Projection!$I$21)*EXP($C$5+SQRT($C$4)*I238)^0.5</f>
        <v/>
      </c>
      <c r="T238" s="17">
        <f>S238*EXP($C$5+SQRT($C$4)*J238)+(Projection!$J$20+MAX(0,Projection!$I$24-S238)/Projection!$C$4-Projection!$J$21)*EXP($C$5+SQRT($C$4)*J238)^0.5</f>
        <v/>
      </c>
      <c r="U238" s="17">
        <f>T238*EXP($C$5+SQRT($C$4)*K238)+(Projection!$K$20+MAX(0,Projection!$J$24-T238)/Projection!$C$4-Projection!$K$21)*EXP($C$5+SQRT($C$4)*K238)^0.5</f>
        <v/>
      </c>
      <c r="V238" s="17">
        <f>U238*EXP($C$5+SQRT($C$4)*L238)+(Projection!$L$20+MAX(0,Projection!$K$24-U238)/Projection!$C$4-Projection!$L$21)*EXP($C$5+SQRT($C$4)*L238)^0.5</f>
        <v/>
      </c>
      <c r="W238" s="13">
        <f>M238/Projection!$C$24</f>
        <v/>
      </c>
      <c r="X238" s="13">
        <f>N238/Projection!$D$24</f>
        <v/>
      </c>
      <c r="Y238" s="13">
        <f>O238/Projection!$E$24</f>
        <v/>
      </c>
      <c r="Z238" s="13">
        <f>P238/Projection!$F$24</f>
        <v/>
      </c>
      <c r="AA238" s="13">
        <f>Q238/Projection!$G$24</f>
        <v/>
      </c>
      <c r="AB238" s="13">
        <f>R238/Projection!$H$24</f>
        <v/>
      </c>
      <c r="AC238" s="13">
        <f>S238/Projection!$I$24</f>
        <v/>
      </c>
      <c r="AD238" s="13">
        <f>T238/Projection!$J$24</f>
        <v/>
      </c>
      <c r="AE238" s="13">
        <f>U238/Projection!$K$24</f>
        <v/>
      </c>
      <c r="AF238" s="13">
        <f>V238/Projection!$L$24</f>
        <v/>
      </c>
      <c r="AG238" s="13">
        <f>MIN(W238:AF238)</f>
        <v/>
      </c>
    </row>
    <row r="239">
      <c r="B239" s="2" t="n">
        <v>226</v>
      </c>
      <c r="C239" s="20" t="n">
        <v>-1.631043</v>
      </c>
      <c r="D239" s="20" t="n">
        <v>-0.030929</v>
      </c>
      <c r="E239" s="20" t="n">
        <v>-0.066577</v>
      </c>
      <c r="F239" s="20" t="n">
        <v>0.443756</v>
      </c>
      <c r="G239" s="20" t="n">
        <v>-1.275958</v>
      </c>
      <c r="H239" s="20" t="n">
        <v>0.915466</v>
      </c>
      <c r="I239" s="20" t="n">
        <v>0.48763</v>
      </c>
      <c r="J239" s="20" t="n">
        <v>-1.586276</v>
      </c>
      <c r="K239" s="20" t="n">
        <v>-0.228775</v>
      </c>
      <c r="L239" s="20" t="n">
        <v>-0.296316</v>
      </c>
      <c r="M239" s="17">
        <f>Projection!$C$13*EXP($C$5+SQRT($C$4)*C239)+(Projection!$C$20+MAX(0,Projection!$C$14-Projection!$C$13)/Projection!$C$4-Projection!$C$21)*EXP($C$5+SQRT($C$4)*C239)^0.5</f>
        <v/>
      </c>
      <c r="N239" s="17">
        <f>M239*EXP($C$5+SQRT($C$4)*D239)+(Projection!$D$20+MAX(0,Projection!$C$24-M239)/Projection!$C$4-Projection!$D$21)*EXP($C$5+SQRT($C$4)*D239)^0.5</f>
        <v/>
      </c>
      <c r="O239" s="17">
        <f>N239*EXP($C$5+SQRT($C$4)*E239)+(Projection!$E$20+MAX(0,Projection!$D$24-N239)/Projection!$C$4-Projection!$E$21)*EXP($C$5+SQRT($C$4)*E239)^0.5</f>
        <v/>
      </c>
      <c r="P239" s="17">
        <f>O239*EXP($C$5+SQRT($C$4)*F239)+(Projection!$F$20+MAX(0,Projection!$E$24-O239)/Projection!$C$4-Projection!$F$21)*EXP($C$5+SQRT($C$4)*F239)^0.5</f>
        <v/>
      </c>
      <c r="Q239" s="17">
        <f>P239*EXP($C$5+SQRT($C$4)*G239)+(Projection!$G$20+MAX(0,Projection!$F$24-P239)/Projection!$C$4-Projection!$G$21)*EXP($C$5+SQRT($C$4)*G239)^0.5</f>
        <v/>
      </c>
      <c r="R239" s="17">
        <f>Q239*EXP($C$5+SQRT($C$4)*H239)+(Projection!$H$20+MAX(0,Projection!$G$24-Q239)/Projection!$C$4-Projection!$H$21)*EXP($C$5+SQRT($C$4)*H239)^0.5</f>
        <v/>
      </c>
      <c r="S239" s="17">
        <f>R239*EXP($C$5+SQRT($C$4)*I239)+(Projection!$I$20+MAX(0,Projection!$H$24-R239)/Projection!$C$4-Projection!$I$21)*EXP($C$5+SQRT($C$4)*I239)^0.5</f>
        <v/>
      </c>
      <c r="T239" s="17">
        <f>S239*EXP($C$5+SQRT($C$4)*J239)+(Projection!$J$20+MAX(0,Projection!$I$24-S239)/Projection!$C$4-Projection!$J$21)*EXP($C$5+SQRT($C$4)*J239)^0.5</f>
        <v/>
      </c>
      <c r="U239" s="17">
        <f>T239*EXP($C$5+SQRT($C$4)*K239)+(Projection!$K$20+MAX(0,Projection!$J$24-T239)/Projection!$C$4-Projection!$K$21)*EXP($C$5+SQRT($C$4)*K239)^0.5</f>
        <v/>
      </c>
      <c r="V239" s="17">
        <f>U239*EXP($C$5+SQRT($C$4)*L239)+(Projection!$L$20+MAX(0,Projection!$K$24-U239)/Projection!$C$4-Projection!$L$21)*EXP($C$5+SQRT($C$4)*L239)^0.5</f>
        <v/>
      </c>
      <c r="W239" s="13">
        <f>M239/Projection!$C$24</f>
        <v/>
      </c>
      <c r="X239" s="13">
        <f>N239/Projection!$D$24</f>
        <v/>
      </c>
      <c r="Y239" s="13">
        <f>O239/Projection!$E$24</f>
        <v/>
      </c>
      <c r="Z239" s="13">
        <f>P239/Projection!$F$24</f>
        <v/>
      </c>
      <c r="AA239" s="13">
        <f>Q239/Projection!$G$24</f>
        <v/>
      </c>
      <c r="AB239" s="13">
        <f>R239/Projection!$H$24</f>
        <v/>
      </c>
      <c r="AC239" s="13">
        <f>S239/Projection!$I$24</f>
        <v/>
      </c>
      <c r="AD239" s="13">
        <f>T239/Projection!$J$24</f>
        <v/>
      </c>
      <c r="AE239" s="13">
        <f>U239/Projection!$K$24</f>
        <v/>
      </c>
      <c r="AF239" s="13">
        <f>V239/Projection!$L$24</f>
        <v/>
      </c>
      <c r="AG239" s="13">
        <f>MIN(W239:AF239)</f>
        <v/>
      </c>
    </row>
    <row r="240">
      <c r="B240" s="2" t="n">
        <v>227</v>
      </c>
      <c r="C240" s="20" t="n">
        <v>0.001996</v>
      </c>
      <c r="D240" s="20" t="n">
        <v>-0.10629</v>
      </c>
      <c r="E240" s="20" t="n">
        <v>0.774838</v>
      </c>
      <c r="F240" s="20" t="n">
        <v>-0.528181</v>
      </c>
      <c r="G240" s="20" t="n">
        <v>0.37739</v>
      </c>
      <c r="H240" s="20" t="n">
        <v>-0.783944</v>
      </c>
      <c r="I240" s="20" t="n">
        <v>1.755981</v>
      </c>
      <c r="J240" s="20" t="n">
        <v>0.223294</v>
      </c>
      <c r="K240" s="20" t="n">
        <v>0.369336</v>
      </c>
      <c r="L240" s="20" t="n">
        <v>1.163866</v>
      </c>
      <c r="M240" s="17">
        <f>Projection!$C$13*EXP($C$5+SQRT($C$4)*C240)+(Projection!$C$20+MAX(0,Projection!$C$14-Projection!$C$13)/Projection!$C$4-Projection!$C$21)*EXP($C$5+SQRT($C$4)*C240)^0.5</f>
        <v/>
      </c>
      <c r="N240" s="17">
        <f>M240*EXP($C$5+SQRT($C$4)*D240)+(Projection!$D$20+MAX(0,Projection!$C$24-M240)/Projection!$C$4-Projection!$D$21)*EXP($C$5+SQRT($C$4)*D240)^0.5</f>
        <v/>
      </c>
      <c r="O240" s="17">
        <f>N240*EXP($C$5+SQRT($C$4)*E240)+(Projection!$E$20+MAX(0,Projection!$D$24-N240)/Projection!$C$4-Projection!$E$21)*EXP($C$5+SQRT($C$4)*E240)^0.5</f>
        <v/>
      </c>
      <c r="P240" s="17">
        <f>O240*EXP($C$5+SQRT($C$4)*F240)+(Projection!$F$20+MAX(0,Projection!$E$24-O240)/Projection!$C$4-Projection!$F$21)*EXP($C$5+SQRT($C$4)*F240)^0.5</f>
        <v/>
      </c>
      <c r="Q240" s="17">
        <f>P240*EXP($C$5+SQRT($C$4)*G240)+(Projection!$G$20+MAX(0,Projection!$F$24-P240)/Projection!$C$4-Projection!$G$21)*EXP($C$5+SQRT($C$4)*G240)^0.5</f>
        <v/>
      </c>
      <c r="R240" s="17">
        <f>Q240*EXP($C$5+SQRT($C$4)*H240)+(Projection!$H$20+MAX(0,Projection!$G$24-Q240)/Projection!$C$4-Projection!$H$21)*EXP($C$5+SQRT($C$4)*H240)^0.5</f>
        <v/>
      </c>
      <c r="S240" s="17">
        <f>R240*EXP($C$5+SQRT($C$4)*I240)+(Projection!$I$20+MAX(0,Projection!$H$24-R240)/Projection!$C$4-Projection!$I$21)*EXP($C$5+SQRT($C$4)*I240)^0.5</f>
        <v/>
      </c>
      <c r="T240" s="17">
        <f>S240*EXP($C$5+SQRT($C$4)*J240)+(Projection!$J$20+MAX(0,Projection!$I$24-S240)/Projection!$C$4-Projection!$J$21)*EXP($C$5+SQRT($C$4)*J240)^0.5</f>
        <v/>
      </c>
      <c r="U240" s="17">
        <f>T240*EXP($C$5+SQRT($C$4)*K240)+(Projection!$K$20+MAX(0,Projection!$J$24-T240)/Projection!$C$4-Projection!$K$21)*EXP($C$5+SQRT($C$4)*K240)^0.5</f>
        <v/>
      </c>
      <c r="V240" s="17">
        <f>U240*EXP($C$5+SQRT($C$4)*L240)+(Projection!$L$20+MAX(0,Projection!$K$24-U240)/Projection!$C$4-Projection!$L$21)*EXP($C$5+SQRT($C$4)*L240)^0.5</f>
        <v/>
      </c>
      <c r="W240" s="13">
        <f>M240/Projection!$C$24</f>
        <v/>
      </c>
      <c r="X240" s="13">
        <f>N240/Projection!$D$24</f>
        <v/>
      </c>
      <c r="Y240" s="13">
        <f>O240/Projection!$E$24</f>
        <v/>
      </c>
      <c r="Z240" s="13">
        <f>P240/Projection!$F$24</f>
        <v/>
      </c>
      <c r="AA240" s="13">
        <f>Q240/Projection!$G$24</f>
        <v/>
      </c>
      <c r="AB240" s="13">
        <f>R240/Projection!$H$24</f>
        <v/>
      </c>
      <c r="AC240" s="13">
        <f>S240/Projection!$I$24</f>
        <v/>
      </c>
      <c r="AD240" s="13">
        <f>T240/Projection!$J$24</f>
        <v/>
      </c>
      <c r="AE240" s="13">
        <f>U240/Projection!$K$24</f>
        <v/>
      </c>
      <c r="AF240" s="13">
        <f>V240/Projection!$L$24</f>
        <v/>
      </c>
      <c r="AG240" s="13">
        <f>MIN(W240:AF240)</f>
        <v/>
      </c>
    </row>
    <row r="241">
      <c r="B241" s="2" t="n">
        <v>228</v>
      </c>
      <c r="C241" s="20" t="n">
        <v>1.901558</v>
      </c>
      <c r="D241" s="20" t="n">
        <v>1.350825</v>
      </c>
      <c r="E241" s="20" t="n">
        <v>1.140153</v>
      </c>
      <c r="F241" s="20" t="n">
        <v>1.497775</v>
      </c>
      <c r="G241" s="20" t="n">
        <v>-2.374728</v>
      </c>
      <c r="H241" s="20" t="n">
        <v>0.557064</v>
      </c>
      <c r="I241" s="20" t="n">
        <v>0.254119</v>
      </c>
      <c r="J241" s="20" t="n">
        <v>-1.340217</v>
      </c>
      <c r="K241" s="20" t="n">
        <v>-1.19228</v>
      </c>
      <c r="L241" s="20" t="n">
        <v>-1.185109</v>
      </c>
      <c r="M241" s="17">
        <f>Projection!$C$13*EXP($C$5+SQRT($C$4)*C241)+(Projection!$C$20+MAX(0,Projection!$C$14-Projection!$C$13)/Projection!$C$4-Projection!$C$21)*EXP($C$5+SQRT($C$4)*C241)^0.5</f>
        <v/>
      </c>
      <c r="N241" s="17">
        <f>M241*EXP($C$5+SQRT($C$4)*D241)+(Projection!$D$20+MAX(0,Projection!$C$24-M241)/Projection!$C$4-Projection!$D$21)*EXP($C$5+SQRT($C$4)*D241)^0.5</f>
        <v/>
      </c>
      <c r="O241" s="17">
        <f>N241*EXP($C$5+SQRT($C$4)*E241)+(Projection!$E$20+MAX(0,Projection!$D$24-N241)/Projection!$C$4-Projection!$E$21)*EXP($C$5+SQRT($C$4)*E241)^0.5</f>
        <v/>
      </c>
      <c r="P241" s="17">
        <f>O241*EXP($C$5+SQRT($C$4)*F241)+(Projection!$F$20+MAX(0,Projection!$E$24-O241)/Projection!$C$4-Projection!$F$21)*EXP($C$5+SQRT($C$4)*F241)^0.5</f>
        <v/>
      </c>
      <c r="Q241" s="17">
        <f>P241*EXP($C$5+SQRT($C$4)*G241)+(Projection!$G$20+MAX(0,Projection!$F$24-P241)/Projection!$C$4-Projection!$G$21)*EXP($C$5+SQRT($C$4)*G241)^0.5</f>
        <v/>
      </c>
      <c r="R241" s="17">
        <f>Q241*EXP($C$5+SQRT($C$4)*H241)+(Projection!$H$20+MAX(0,Projection!$G$24-Q241)/Projection!$C$4-Projection!$H$21)*EXP($C$5+SQRT($C$4)*H241)^0.5</f>
        <v/>
      </c>
      <c r="S241" s="17">
        <f>R241*EXP($C$5+SQRT($C$4)*I241)+(Projection!$I$20+MAX(0,Projection!$H$24-R241)/Projection!$C$4-Projection!$I$21)*EXP($C$5+SQRT($C$4)*I241)^0.5</f>
        <v/>
      </c>
      <c r="T241" s="17">
        <f>S241*EXP($C$5+SQRT($C$4)*J241)+(Projection!$J$20+MAX(0,Projection!$I$24-S241)/Projection!$C$4-Projection!$J$21)*EXP($C$5+SQRT($C$4)*J241)^0.5</f>
        <v/>
      </c>
      <c r="U241" s="17">
        <f>T241*EXP($C$5+SQRT($C$4)*K241)+(Projection!$K$20+MAX(0,Projection!$J$24-T241)/Projection!$C$4-Projection!$K$21)*EXP($C$5+SQRT($C$4)*K241)^0.5</f>
        <v/>
      </c>
      <c r="V241" s="17">
        <f>U241*EXP($C$5+SQRT($C$4)*L241)+(Projection!$L$20+MAX(0,Projection!$K$24-U241)/Projection!$C$4-Projection!$L$21)*EXP($C$5+SQRT($C$4)*L241)^0.5</f>
        <v/>
      </c>
      <c r="W241" s="13">
        <f>M241/Projection!$C$24</f>
        <v/>
      </c>
      <c r="X241" s="13">
        <f>N241/Projection!$D$24</f>
        <v/>
      </c>
      <c r="Y241" s="13">
        <f>O241/Projection!$E$24</f>
        <v/>
      </c>
      <c r="Z241" s="13">
        <f>P241/Projection!$F$24</f>
        <v/>
      </c>
      <c r="AA241" s="13">
        <f>Q241/Projection!$G$24</f>
        <v/>
      </c>
      <c r="AB241" s="13">
        <f>R241/Projection!$H$24</f>
        <v/>
      </c>
      <c r="AC241" s="13">
        <f>S241/Projection!$I$24</f>
        <v/>
      </c>
      <c r="AD241" s="13">
        <f>T241/Projection!$J$24</f>
        <v/>
      </c>
      <c r="AE241" s="13">
        <f>U241/Projection!$K$24</f>
        <v/>
      </c>
      <c r="AF241" s="13">
        <f>V241/Projection!$L$24</f>
        <v/>
      </c>
      <c r="AG241" s="13">
        <f>MIN(W241:AF241)</f>
        <v/>
      </c>
    </row>
    <row r="242">
      <c r="B242" s="2" t="n">
        <v>229</v>
      </c>
      <c r="C242" s="20" t="n">
        <v>0.387009</v>
      </c>
      <c r="D242" s="20" t="n">
        <v>1.124481</v>
      </c>
      <c r="E242" s="20" t="n">
        <v>-0.813429</v>
      </c>
      <c r="F242" s="20" t="n">
        <v>0.416074</v>
      </c>
      <c r="G242" s="20" t="n">
        <v>-0.164386</v>
      </c>
      <c r="H242" s="20" t="n">
        <v>1.13605</v>
      </c>
      <c r="I242" s="20" t="n">
        <v>1.216054</v>
      </c>
      <c r="J242" s="20" t="n">
        <v>0.928329</v>
      </c>
      <c r="K242" s="20" t="n">
        <v>-0.38607</v>
      </c>
      <c r="L242" s="20" t="n">
        <v>-0.892103</v>
      </c>
      <c r="M242" s="17">
        <f>Projection!$C$13*EXP($C$5+SQRT($C$4)*C242)+(Projection!$C$20+MAX(0,Projection!$C$14-Projection!$C$13)/Projection!$C$4-Projection!$C$21)*EXP($C$5+SQRT($C$4)*C242)^0.5</f>
        <v/>
      </c>
      <c r="N242" s="17">
        <f>M242*EXP($C$5+SQRT($C$4)*D242)+(Projection!$D$20+MAX(0,Projection!$C$24-M242)/Projection!$C$4-Projection!$D$21)*EXP($C$5+SQRT($C$4)*D242)^0.5</f>
        <v/>
      </c>
      <c r="O242" s="17">
        <f>N242*EXP($C$5+SQRT($C$4)*E242)+(Projection!$E$20+MAX(0,Projection!$D$24-N242)/Projection!$C$4-Projection!$E$21)*EXP($C$5+SQRT($C$4)*E242)^0.5</f>
        <v/>
      </c>
      <c r="P242" s="17">
        <f>O242*EXP($C$5+SQRT($C$4)*F242)+(Projection!$F$20+MAX(0,Projection!$E$24-O242)/Projection!$C$4-Projection!$F$21)*EXP($C$5+SQRT($C$4)*F242)^0.5</f>
        <v/>
      </c>
      <c r="Q242" s="17">
        <f>P242*EXP($C$5+SQRT($C$4)*G242)+(Projection!$G$20+MAX(0,Projection!$F$24-P242)/Projection!$C$4-Projection!$G$21)*EXP($C$5+SQRT($C$4)*G242)^0.5</f>
        <v/>
      </c>
      <c r="R242" s="17">
        <f>Q242*EXP($C$5+SQRT($C$4)*H242)+(Projection!$H$20+MAX(0,Projection!$G$24-Q242)/Projection!$C$4-Projection!$H$21)*EXP($C$5+SQRT($C$4)*H242)^0.5</f>
        <v/>
      </c>
      <c r="S242" s="17">
        <f>R242*EXP($C$5+SQRT($C$4)*I242)+(Projection!$I$20+MAX(0,Projection!$H$24-R242)/Projection!$C$4-Projection!$I$21)*EXP($C$5+SQRT($C$4)*I242)^0.5</f>
        <v/>
      </c>
      <c r="T242" s="17">
        <f>S242*EXP($C$5+SQRT($C$4)*J242)+(Projection!$J$20+MAX(0,Projection!$I$24-S242)/Projection!$C$4-Projection!$J$21)*EXP($C$5+SQRT($C$4)*J242)^0.5</f>
        <v/>
      </c>
      <c r="U242" s="17">
        <f>T242*EXP($C$5+SQRT($C$4)*K242)+(Projection!$K$20+MAX(0,Projection!$J$24-T242)/Projection!$C$4-Projection!$K$21)*EXP($C$5+SQRT($C$4)*K242)^0.5</f>
        <v/>
      </c>
      <c r="V242" s="17">
        <f>U242*EXP($C$5+SQRT($C$4)*L242)+(Projection!$L$20+MAX(0,Projection!$K$24-U242)/Projection!$C$4-Projection!$L$21)*EXP($C$5+SQRT($C$4)*L242)^0.5</f>
        <v/>
      </c>
      <c r="W242" s="13">
        <f>M242/Projection!$C$24</f>
        <v/>
      </c>
      <c r="X242" s="13">
        <f>N242/Projection!$D$24</f>
        <v/>
      </c>
      <c r="Y242" s="13">
        <f>O242/Projection!$E$24</f>
        <v/>
      </c>
      <c r="Z242" s="13">
        <f>P242/Projection!$F$24</f>
        <v/>
      </c>
      <c r="AA242" s="13">
        <f>Q242/Projection!$G$24</f>
        <v/>
      </c>
      <c r="AB242" s="13">
        <f>R242/Projection!$H$24</f>
        <v/>
      </c>
      <c r="AC242" s="13">
        <f>S242/Projection!$I$24</f>
        <v/>
      </c>
      <c r="AD242" s="13">
        <f>T242/Projection!$J$24</f>
        <v/>
      </c>
      <c r="AE242" s="13">
        <f>U242/Projection!$K$24</f>
        <v/>
      </c>
      <c r="AF242" s="13">
        <f>V242/Projection!$L$24</f>
        <v/>
      </c>
      <c r="AG242" s="13">
        <f>MIN(W242:AF242)</f>
        <v/>
      </c>
    </row>
    <row r="243">
      <c r="B243" s="2" t="n">
        <v>230</v>
      </c>
      <c r="C243" s="20" t="n">
        <v>1.365004</v>
      </c>
      <c r="D243" s="20" t="n">
        <v>1.090045</v>
      </c>
      <c r="E243" s="20" t="n">
        <v>0.6952739999999999</v>
      </c>
      <c r="F243" s="20" t="n">
        <v>1.852065</v>
      </c>
      <c r="G243" s="20" t="n">
        <v>0.834686</v>
      </c>
      <c r="H243" s="20" t="n">
        <v>-0.21635</v>
      </c>
      <c r="I243" s="20" t="n">
        <v>-0.715993</v>
      </c>
      <c r="J243" s="20" t="n">
        <v>-1.124664</v>
      </c>
      <c r="K243" s="20" t="n">
        <v>2.409955</v>
      </c>
      <c r="L243" s="20" t="n">
        <v>0.07093099999999999</v>
      </c>
      <c r="M243" s="17">
        <f>Projection!$C$13*EXP($C$5+SQRT($C$4)*C243)+(Projection!$C$20+MAX(0,Projection!$C$14-Projection!$C$13)/Projection!$C$4-Projection!$C$21)*EXP($C$5+SQRT($C$4)*C243)^0.5</f>
        <v/>
      </c>
      <c r="N243" s="17">
        <f>M243*EXP($C$5+SQRT($C$4)*D243)+(Projection!$D$20+MAX(0,Projection!$C$24-M243)/Projection!$C$4-Projection!$D$21)*EXP($C$5+SQRT($C$4)*D243)^0.5</f>
        <v/>
      </c>
      <c r="O243" s="17">
        <f>N243*EXP($C$5+SQRT($C$4)*E243)+(Projection!$E$20+MAX(0,Projection!$D$24-N243)/Projection!$C$4-Projection!$E$21)*EXP($C$5+SQRT($C$4)*E243)^0.5</f>
        <v/>
      </c>
      <c r="P243" s="17">
        <f>O243*EXP($C$5+SQRT($C$4)*F243)+(Projection!$F$20+MAX(0,Projection!$E$24-O243)/Projection!$C$4-Projection!$F$21)*EXP($C$5+SQRT($C$4)*F243)^0.5</f>
        <v/>
      </c>
      <c r="Q243" s="17">
        <f>P243*EXP($C$5+SQRT($C$4)*G243)+(Projection!$G$20+MAX(0,Projection!$F$24-P243)/Projection!$C$4-Projection!$G$21)*EXP($C$5+SQRT($C$4)*G243)^0.5</f>
        <v/>
      </c>
      <c r="R243" s="17">
        <f>Q243*EXP($C$5+SQRT($C$4)*H243)+(Projection!$H$20+MAX(0,Projection!$G$24-Q243)/Projection!$C$4-Projection!$H$21)*EXP($C$5+SQRT($C$4)*H243)^0.5</f>
        <v/>
      </c>
      <c r="S243" s="17">
        <f>R243*EXP($C$5+SQRT($C$4)*I243)+(Projection!$I$20+MAX(0,Projection!$H$24-R243)/Projection!$C$4-Projection!$I$21)*EXP($C$5+SQRT($C$4)*I243)^0.5</f>
        <v/>
      </c>
      <c r="T243" s="17">
        <f>S243*EXP($C$5+SQRT($C$4)*J243)+(Projection!$J$20+MAX(0,Projection!$I$24-S243)/Projection!$C$4-Projection!$J$21)*EXP($C$5+SQRT($C$4)*J243)^0.5</f>
        <v/>
      </c>
      <c r="U243" s="17">
        <f>T243*EXP($C$5+SQRT($C$4)*K243)+(Projection!$K$20+MAX(0,Projection!$J$24-T243)/Projection!$C$4-Projection!$K$21)*EXP($C$5+SQRT($C$4)*K243)^0.5</f>
        <v/>
      </c>
      <c r="V243" s="17">
        <f>U243*EXP($C$5+SQRT($C$4)*L243)+(Projection!$L$20+MAX(0,Projection!$K$24-U243)/Projection!$C$4-Projection!$L$21)*EXP($C$5+SQRT($C$4)*L243)^0.5</f>
        <v/>
      </c>
      <c r="W243" s="13">
        <f>M243/Projection!$C$24</f>
        <v/>
      </c>
      <c r="X243" s="13">
        <f>N243/Projection!$D$24</f>
        <v/>
      </c>
      <c r="Y243" s="13">
        <f>O243/Projection!$E$24</f>
        <v/>
      </c>
      <c r="Z243" s="13">
        <f>P243/Projection!$F$24</f>
        <v/>
      </c>
      <c r="AA243" s="13">
        <f>Q243/Projection!$G$24</f>
        <v/>
      </c>
      <c r="AB243" s="13">
        <f>R243/Projection!$H$24</f>
        <v/>
      </c>
      <c r="AC243" s="13">
        <f>S243/Projection!$I$24</f>
        <v/>
      </c>
      <c r="AD243" s="13">
        <f>T243/Projection!$J$24</f>
        <v/>
      </c>
      <c r="AE243" s="13">
        <f>U243/Projection!$K$24</f>
        <v/>
      </c>
      <c r="AF243" s="13">
        <f>V243/Projection!$L$24</f>
        <v/>
      </c>
      <c r="AG243" s="13">
        <f>MIN(W243:AF243)</f>
        <v/>
      </c>
    </row>
    <row r="244">
      <c r="B244" s="2" t="n">
        <v>231</v>
      </c>
      <c r="C244" s="20" t="n">
        <v>-0.959919</v>
      </c>
      <c r="D244" s="20" t="n">
        <v>1.534079</v>
      </c>
      <c r="E244" s="20" t="n">
        <v>-0.792753</v>
      </c>
      <c r="F244" s="20" t="n">
        <v>0.965601</v>
      </c>
      <c r="G244" s="20" t="n">
        <v>0.11637</v>
      </c>
      <c r="H244" s="20" t="n">
        <v>-0.424812</v>
      </c>
      <c r="I244" s="20" t="n">
        <v>0.974058</v>
      </c>
      <c r="J244" s="20" t="n">
        <v>-0.938595</v>
      </c>
      <c r="K244" s="20" t="n">
        <v>0.324565</v>
      </c>
      <c r="L244" s="20" t="n">
        <v>0.828283</v>
      </c>
      <c r="M244" s="17">
        <f>Projection!$C$13*EXP($C$5+SQRT($C$4)*C244)+(Projection!$C$20+MAX(0,Projection!$C$14-Projection!$C$13)/Projection!$C$4-Projection!$C$21)*EXP($C$5+SQRT($C$4)*C244)^0.5</f>
        <v/>
      </c>
      <c r="N244" s="17">
        <f>M244*EXP($C$5+SQRT($C$4)*D244)+(Projection!$D$20+MAX(0,Projection!$C$24-M244)/Projection!$C$4-Projection!$D$21)*EXP($C$5+SQRT($C$4)*D244)^0.5</f>
        <v/>
      </c>
      <c r="O244" s="17">
        <f>N244*EXP($C$5+SQRT($C$4)*E244)+(Projection!$E$20+MAX(0,Projection!$D$24-N244)/Projection!$C$4-Projection!$E$21)*EXP($C$5+SQRT($C$4)*E244)^0.5</f>
        <v/>
      </c>
      <c r="P244" s="17">
        <f>O244*EXP($C$5+SQRT($C$4)*F244)+(Projection!$F$20+MAX(0,Projection!$E$24-O244)/Projection!$C$4-Projection!$F$21)*EXP($C$5+SQRT($C$4)*F244)^0.5</f>
        <v/>
      </c>
      <c r="Q244" s="17">
        <f>P244*EXP($C$5+SQRT($C$4)*G244)+(Projection!$G$20+MAX(0,Projection!$F$24-P244)/Projection!$C$4-Projection!$G$21)*EXP($C$5+SQRT($C$4)*G244)^0.5</f>
        <v/>
      </c>
      <c r="R244" s="17">
        <f>Q244*EXP($C$5+SQRT($C$4)*H244)+(Projection!$H$20+MAX(0,Projection!$G$24-Q244)/Projection!$C$4-Projection!$H$21)*EXP($C$5+SQRT($C$4)*H244)^0.5</f>
        <v/>
      </c>
      <c r="S244" s="17">
        <f>R244*EXP($C$5+SQRT($C$4)*I244)+(Projection!$I$20+MAX(0,Projection!$H$24-R244)/Projection!$C$4-Projection!$I$21)*EXP($C$5+SQRT($C$4)*I244)^0.5</f>
        <v/>
      </c>
      <c r="T244" s="17">
        <f>S244*EXP($C$5+SQRT($C$4)*J244)+(Projection!$J$20+MAX(0,Projection!$I$24-S244)/Projection!$C$4-Projection!$J$21)*EXP($C$5+SQRT($C$4)*J244)^0.5</f>
        <v/>
      </c>
      <c r="U244" s="17">
        <f>T244*EXP($C$5+SQRT($C$4)*K244)+(Projection!$K$20+MAX(0,Projection!$J$24-T244)/Projection!$C$4-Projection!$K$21)*EXP($C$5+SQRT($C$4)*K244)^0.5</f>
        <v/>
      </c>
      <c r="V244" s="17">
        <f>U244*EXP($C$5+SQRT($C$4)*L244)+(Projection!$L$20+MAX(0,Projection!$K$24-U244)/Projection!$C$4-Projection!$L$21)*EXP($C$5+SQRT($C$4)*L244)^0.5</f>
        <v/>
      </c>
      <c r="W244" s="13">
        <f>M244/Projection!$C$24</f>
        <v/>
      </c>
      <c r="X244" s="13">
        <f>N244/Projection!$D$24</f>
        <v/>
      </c>
      <c r="Y244" s="13">
        <f>O244/Projection!$E$24</f>
        <v/>
      </c>
      <c r="Z244" s="13">
        <f>P244/Projection!$F$24</f>
        <v/>
      </c>
      <c r="AA244" s="13">
        <f>Q244/Projection!$G$24</f>
        <v/>
      </c>
      <c r="AB244" s="13">
        <f>R244/Projection!$H$24</f>
        <v/>
      </c>
      <c r="AC244" s="13">
        <f>S244/Projection!$I$24</f>
        <v/>
      </c>
      <c r="AD244" s="13">
        <f>T244/Projection!$J$24</f>
        <v/>
      </c>
      <c r="AE244" s="13">
        <f>U244/Projection!$K$24</f>
        <v/>
      </c>
      <c r="AF244" s="13">
        <f>V244/Projection!$L$24</f>
        <v/>
      </c>
      <c r="AG244" s="13">
        <f>MIN(W244:AF244)</f>
        <v/>
      </c>
    </row>
    <row r="245">
      <c r="B245" s="2" t="n">
        <v>232</v>
      </c>
      <c r="C245" s="20" t="n">
        <v>3.412393</v>
      </c>
      <c r="D245" s="20" t="n">
        <v>0.392252</v>
      </c>
      <c r="E245" s="20" t="n">
        <v>-1.269017</v>
      </c>
      <c r="F245" s="20" t="n">
        <v>-1.671953</v>
      </c>
      <c r="G245" s="20" t="n">
        <v>-1.026265</v>
      </c>
      <c r="H245" s="20" t="n">
        <v>2.026688</v>
      </c>
      <c r="I245" s="20" t="n">
        <v>-0.744859</v>
      </c>
      <c r="J245" s="20" t="n">
        <v>1.255741</v>
      </c>
      <c r="K245" s="20" t="n">
        <v>0.028114</v>
      </c>
      <c r="L245" s="20" t="n">
        <v>-1.474865</v>
      </c>
      <c r="M245" s="17">
        <f>Projection!$C$13*EXP($C$5+SQRT($C$4)*C245)+(Projection!$C$20+MAX(0,Projection!$C$14-Projection!$C$13)/Projection!$C$4-Projection!$C$21)*EXP($C$5+SQRT($C$4)*C245)^0.5</f>
        <v/>
      </c>
      <c r="N245" s="17">
        <f>M245*EXP($C$5+SQRT($C$4)*D245)+(Projection!$D$20+MAX(0,Projection!$C$24-M245)/Projection!$C$4-Projection!$D$21)*EXP($C$5+SQRT($C$4)*D245)^0.5</f>
        <v/>
      </c>
      <c r="O245" s="17">
        <f>N245*EXP($C$5+SQRT($C$4)*E245)+(Projection!$E$20+MAX(0,Projection!$D$24-N245)/Projection!$C$4-Projection!$E$21)*EXP($C$5+SQRT($C$4)*E245)^0.5</f>
        <v/>
      </c>
      <c r="P245" s="17">
        <f>O245*EXP($C$5+SQRT($C$4)*F245)+(Projection!$F$20+MAX(0,Projection!$E$24-O245)/Projection!$C$4-Projection!$F$21)*EXP($C$5+SQRT($C$4)*F245)^0.5</f>
        <v/>
      </c>
      <c r="Q245" s="17">
        <f>P245*EXP($C$5+SQRT($C$4)*G245)+(Projection!$G$20+MAX(0,Projection!$F$24-P245)/Projection!$C$4-Projection!$G$21)*EXP($C$5+SQRT($C$4)*G245)^0.5</f>
        <v/>
      </c>
      <c r="R245" s="17">
        <f>Q245*EXP($C$5+SQRT($C$4)*H245)+(Projection!$H$20+MAX(0,Projection!$G$24-Q245)/Projection!$C$4-Projection!$H$21)*EXP($C$5+SQRT($C$4)*H245)^0.5</f>
        <v/>
      </c>
      <c r="S245" s="17">
        <f>R245*EXP($C$5+SQRT($C$4)*I245)+(Projection!$I$20+MAX(0,Projection!$H$24-R245)/Projection!$C$4-Projection!$I$21)*EXP($C$5+SQRT($C$4)*I245)^0.5</f>
        <v/>
      </c>
      <c r="T245" s="17">
        <f>S245*EXP($C$5+SQRT($C$4)*J245)+(Projection!$J$20+MAX(0,Projection!$I$24-S245)/Projection!$C$4-Projection!$J$21)*EXP($C$5+SQRT($C$4)*J245)^0.5</f>
        <v/>
      </c>
      <c r="U245" s="17">
        <f>T245*EXP($C$5+SQRT($C$4)*K245)+(Projection!$K$20+MAX(0,Projection!$J$24-T245)/Projection!$C$4-Projection!$K$21)*EXP($C$5+SQRT($C$4)*K245)^0.5</f>
        <v/>
      </c>
      <c r="V245" s="17">
        <f>U245*EXP($C$5+SQRT($C$4)*L245)+(Projection!$L$20+MAX(0,Projection!$K$24-U245)/Projection!$C$4-Projection!$L$21)*EXP($C$5+SQRT($C$4)*L245)^0.5</f>
        <v/>
      </c>
      <c r="W245" s="13">
        <f>M245/Projection!$C$24</f>
        <v/>
      </c>
      <c r="X245" s="13">
        <f>N245/Projection!$D$24</f>
        <v/>
      </c>
      <c r="Y245" s="13">
        <f>O245/Projection!$E$24</f>
        <v/>
      </c>
      <c r="Z245" s="13">
        <f>P245/Projection!$F$24</f>
        <v/>
      </c>
      <c r="AA245" s="13">
        <f>Q245/Projection!$G$24</f>
        <v/>
      </c>
      <c r="AB245" s="13">
        <f>R245/Projection!$H$24</f>
        <v/>
      </c>
      <c r="AC245" s="13">
        <f>S245/Projection!$I$24</f>
        <v/>
      </c>
      <c r="AD245" s="13">
        <f>T245/Projection!$J$24</f>
        <v/>
      </c>
      <c r="AE245" s="13">
        <f>U245/Projection!$K$24</f>
        <v/>
      </c>
      <c r="AF245" s="13">
        <f>V245/Projection!$L$24</f>
        <v/>
      </c>
      <c r="AG245" s="13">
        <f>MIN(W245:AF245)</f>
        <v/>
      </c>
    </row>
    <row r="246">
      <c r="B246" s="2" t="n">
        <v>233</v>
      </c>
      <c r="C246" s="20" t="n">
        <v>-0.698525</v>
      </c>
      <c r="D246" s="20" t="n">
        <v>-0.566018</v>
      </c>
      <c r="E246" s="20" t="n">
        <v>0.11768</v>
      </c>
      <c r="F246" s="20" t="n">
        <v>0.55974</v>
      </c>
      <c r="G246" s="20" t="n">
        <v>0.645502</v>
      </c>
      <c r="H246" s="20" t="n">
        <v>0.455756</v>
      </c>
      <c r="I246" s="20" t="n">
        <v>0.214272</v>
      </c>
      <c r="J246" s="20" t="n">
        <v>0.834291</v>
      </c>
      <c r="K246" s="20" t="n">
        <v>1.325613</v>
      </c>
      <c r="L246" s="20" t="n">
        <v>0.026078</v>
      </c>
      <c r="M246" s="17">
        <f>Projection!$C$13*EXP($C$5+SQRT($C$4)*C246)+(Projection!$C$20+MAX(0,Projection!$C$14-Projection!$C$13)/Projection!$C$4-Projection!$C$21)*EXP($C$5+SQRT($C$4)*C246)^0.5</f>
        <v/>
      </c>
      <c r="N246" s="17">
        <f>M246*EXP($C$5+SQRT($C$4)*D246)+(Projection!$D$20+MAX(0,Projection!$C$24-M246)/Projection!$C$4-Projection!$D$21)*EXP($C$5+SQRT($C$4)*D246)^0.5</f>
        <v/>
      </c>
      <c r="O246" s="17">
        <f>N246*EXP($C$5+SQRT($C$4)*E246)+(Projection!$E$20+MAX(0,Projection!$D$24-N246)/Projection!$C$4-Projection!$E$21)*EXP($C$5+SQRT($C$4)*E246)^0.5</f>
        <v/>
      </c>
      <c r="P246" s="17">
        <f>O246*EXP($C$5+SQRT($C$4)*F246)+(Projection!$F$20+MAX(0,Projection!$E$24-O246)/Projection!$C$4-Projection!$F$21)*EXP($C$5+SQRT($C$4)*F246)^0.5</f>
        <v/>
      </c>
      <c r="Q246" s="17">
        <f>P246*EXP($C$5+SQRT($C$4)*G246)+(Projection!$G$20+MAX(0,Projection!$F$24-P246)/Projection!$C$4-Projection!$G$21)*EXP($C$5+SQRT($C$4)*G246)^0.5</f>
        <v/>
      </c>
      <c r="R246" s="17">
        <f>Q246*EXP($C$5+SQRT($C$4)*H246)+(Projection!$H$20+MAX(0,Projection!$G$24-Q246)/Projection!$C$4-Projection!$H$21)*EXP($C$5+SQRT($C$4)*H246)^0.5</f>
        <v/>
      </c>
      <c r="S246" s="17">
        <f>R246*EXP($C$5+SQRT($C$4)*I246)+(Projection!$I$20+MAX(0,Projection!$H$24-R246)/Projection!$C$4-Projection!$I$21)*EXP($C$5+SQRT($C$4)*I246)^0.5</f>
        <v/>
      </c>
      <c r="T246" s="17">
        <f>S246*EXP($C$5+SQRT($C$4)*J246)+(Projection!$J$20+MAX(0,Projection!$I$24-S246)/Projection!$C$4-Projection!$J$21)*EXP($C$5+SQRT($C$4)*J246)^0.5</f>
        <v/>
      </c>
      <c r="U246" s="17">
        <f>T246*EXP($C$5+SQRT($C$4)*K246)+(Projection!$K$20+MAX(0,Projection!$J$24-T246)/Projection!$C$4-Projection!$K$21)*EXP($C$5+SQRT($C$4)*K246)^0.5</f>
        <v/>
      </c>
      <c r="V246" s="17">
        <f>U246*EXP($C$5+SQRT($C$4)*L246)+(Projection!$L$20+MAX(0,Projection!$K$24-U246)/Projection!$C$4-Projection!$L$21)*EXP($C$5+SQRT($C$4)*L246)^0.5</f>
        <v/>
      </c>
      <c r="W246" s="13">
        <f>M246/Projection!$C$24</f>
        <v/>
      </c>
      <c r="X246" s="13">
        <f>N246/Projection!$D$24</f>
        <v/>
      </c>
      <c r="Y246" s="13">
        <f>O246/Projection!$E$24</f>
        <v/>
      </c>
      <c r="Z246" s="13">
        <f>P246/Projection!$F$24</f>
        <v/>
      </c>
      <c r="AA246" s="13">
        <f>Q246/Projection!$G$24</f>
        <v/>
      </c>
      <c r="AB246" s="13">
        <f>R246/Projection!$H$24</f>
        <v/>
      </c>
      <c r="AC246" s="13">
        <f>S246/Projection!$I$24</f>
        <v/>
      </c>
      <c r="AD246" s="13">
        <f>T246/Projection!$J$24</f>
        <v/>
      </c>
      <c r="AE246" s="13">
        <f>U246/Projection!$K$24</f>
        <v/>
      </c>
      <c r="AF246" s="13">
        <f>V246/Projection!$L$24</f>
        <v/>
      </c>
      <c r="AG246" s="13">
        <f>MIN(W246:AF246)</f>
        <v/>
      </c>
    </row>
    <row r="247">
      <c r="B247" s="2" t="n">
        <v>234</v>
      </c>
      <c r="C247" s="20" t="n">
        <v>0.150489</v>
      </c>
      <c r="D247" s="20" t="n">
        <v>-1.96668</v>
      </c>
      <c r="E247" s="20" t="n">
        <v>-0.945956</v>
      </c>
      <c r="F247" s="20" t="n">
        <v>0.228595</v>
      </c>
      <c r="G247" s="20" t="n">
        <v>-0.033303</v>
      </c>
      <c r="H247" s="20" t="n">
        <v>0.708311</v>
      </c>
      <c r="I247" s="20" t="n">
        <v>-0.322806</v>
      </c>
      <c r="J247" s="20" t="n">
        <v>0.80138</v>
      </c>
      <c r="K247" s="20" t="n">
        <v>-0.440479</v>
      </c>
      <c r="L247" s="20" t="n">
        <v>0.749302</v>
      </c>
      <c r="M247" s="17">
        <f>Projection!$C$13*EXP($C$5+SQRT($C$4)*C247)+(Projection!$C$20+MAX(0,Projection!$C$14-Projection!$C$13)/Projection!$C$4-Projection!$C$21)*EXP($C$5+SQRT($C$4)*C247)^0.5</f>
        <v/>
      </c>
      <c r="N247" s="17">
        <f>M247*EXP($C$5+SQRT($C$4)*D247)+(Projection!$D$20+MAX(0,Projection!$C$24-M247)/Projection!$C$4-Projection!$D$21)*EXP($C$5+SQRT($C$4)*D247)^0.5</f>
        <v/>
      </c>
      <c r="O247" s="17">
        <f>N247*EXP($C$5+SQRT($C$4)*E247)+(Projection!$E$20+MAX(0,Projection!$D$24-N247)/Projection!$C$4-Projection!$E$21)*EXP($C$5+SQRT($C$4)*E247)^0.5</f>
        <v/>
      </c>
      <c r="P247" s="17">
        <f>O247*EXP($C$5+SQRT($C$4)*F247)+(Projection!$F$20+MAX(0,Projection!$E$24-O247)/Projection!$C$4-Projection!$F$21)*EXP($C$5+SQRT($C$4)*F247)^0.5</f>
        <v/>
      </c>
      <c r="Q247" s="17">
        <f>P247*EXP($C$5+SQRT($C$4)*G247)+(Projection!$G$20+MAX(0,Projection!$F$24-P247)/Projection!$C$4-Projection!$G$21)*EXP($C$5+SQRT($C$4)*G247)^0.5</f>
        <v/>
      </c>
      <c r="R247" s="17">
        <f>Q247*EXP($C$5+SQRT($C$4)*H247)+(Projection!$H$20+MAX(0,Projection!$G$24-Q247)/Projection!$C$4-Projection!$H$21)*EXP($C$5+SQRT($C$4)*H247)^0.5</f>
        <v/>
      </c>
      <c r="S247" s="17">
        <f>R247*EXP($C$5+SQRT($C$4)*I247)+(Projection!$I$20+MAX(0,Projection!$H$24-R247)/Projection!$C$4-Projection!$I$21)*EXP($C$5+SQRT($C$4)*I247)^0.5</f>
        <v/>
      </c>
      <c r="T247" s="17">
        <f>S247*EXP($C$5+SQRT($C$4)*J247)+(Projection!$J$20+MAX(0,Projection!$I$24-S247)/Projection!$C$4-Projection!$J$21)*EXP($C$5+SQRT($C$4)*J247)^0.5</f>
        <v/>
      </c>
      <c r="U247" s="17">
        <f>T247*EXP($C$5+SQRT($C$4)*K247)+(Projection!$K$20+MAX(0,Projection!$J$24-T247)/Projection!$C$4-Projection!$K$21)*EXP($C$5+SQRT($C$4)*K247)^0.5</f>
        <v/>
      </c>
      <c r="V247" s="17">
        <f>U247*EXP($C$5+SQRT($C$4)*L247)+(Projection!$L$20+MAX(0,Projection!$K$24-U247)/Projection!$C$4-Projection!$L$21)*EXP($C$5+SQRT($C$4)*L247)^0.5</f>
        <v/>
      </c>
      <c r="W247" s="13">
        <f>M247/Projection!$C$24</f>
        <v/>
      </c>
      <c r="X247" s="13">
        <f>N247/Projection!$D$24</f>
        <v/>
      </c>
      <c r="Y247" s="13">
        <f>O247/Projection!$E$24</f>
        <v/>
      </c>
      <c r="Z247" s="13">
        <f>P247/Projection!$F$24</f>
        <v/>
      </c>
      <c r="AA247" s="13">
        <f>Q247/Projection!$G$24</f>
        <v/>
      </c>
      <c r="AB247" s="13">
        <f>R247/Projection!$H$24</f>
        <v/>
      </c>
      <c r="AC247" s="13">
        <f>S247/Projection!$I$24</f>
        <v/>
      </c>
      <c r="AD247" s="13">
        <f>T247/Projection!$J$24</f>
        <v/>
      </c>
      <c r="AE247" s="13">
        <f>U247/Projection!$K$24</f>
        <v/>
      </c>
      <c r="AF247" s="13">
        <f>V247/Projection!$L$24</f>
        <v/>
      </c>
      <c r="AG247" s="13">
        <f>MIN(W247:AF247)</f>
        <v/>
      </c>
    </row>
    <row r="248">
      <c r="B248" s="2" t="n">
        <v>235</v>
      </c>
      <c r="C248" s="20" t="n">
        <v>1.562176</v>
      </c>
      <c r="D248" s="20" t="n">
        <v>0.577051</v>
      </c>
      <c r="E248" s="20" t="n">
        <v>0.861603</v>
      </c>
      <c r="F248" s="20" t="n">
        <v>0.6228320000000001</v>
      </c>
      <c r="G248" s="20" t="n">
        <v>-0.6233</v>
      </c>
      <c r="H248" s="20" t="n">
        <v>-1.021561</v>
      </c>
      <c r="I248" s="20" t="n">
        <v>-0.565024</v>
      </c>
      <c r="J248" s="20" t="n">
        <v>1.580768</v>
      </c>
      <c r="K248" s="20" t="n">
        <v>1.02369</v>
      </c>
      <c r="L248" s="20" t="n">
        <v>1.325301</v>
      </c>
      <c r="M248" s="17">
        <f>Projection!$C$13*EXP($C$5+SQRT($C$4)*C248)+(Projection!$C$20+MAX(0,Projection!$C$14-Projection!$C$13)/Projection!$C$4-Projection!$C$21)*EXP($C$5+SQRT($C$4)*C248)^0.5</f>
        <v/>
      </c>
      <c r="N248" s="17">
        <f>M248*EXP($C$5+SQRT($C$4)*D248)+(Projection!$D$20+MAX(0,Projection!$C$24-M248)/Projection!$C$4-Projection!$D$21)*EXP($C$5+SQRT($C$4)*D248)^0.5</f>
        <v/>
      </c>
      <c r="O248" s="17">
        <f>N248*EXP($C$5+SQRT($C$4)*E248)+(Projection!$E$20+MAX(0,Projection!$D$24-N248)/Projection!$C$4-Projection!$E$21)*EXP($C$5+SQRT($C$4)*E248)^0.5</f>
        <v/>
      </c>
      <c r="P248" s="17">
        <f>O248*EXP($C$5+SQRT($C$4)*F248)+(Projection!$F$20+MAX(0,Projection!$E$24-O248)/Projection!$C$4-Projection!$F$21)*EXP($C$5+SQRT($C$4)*F248)^0.5</f>
        <v/>
      </c>
      <c r="Q248" s="17">
        <f>P248*EXP($C$5+SQRT($C$4)*G248)+(Projection!$G$20+MAX(0,Projection!$F$24-P248)/Projection!$C$4-Projection!$G$21)*EXP($C$5+SQRT($C$4)*G248)^0.5</f>
        <v/>
      </c>
      <c r="R248" s="17">
        <f>Q248*EXP($C$5+SQRT($C$4)*H248)+(Projection!$H$20+MAX(0,Projection!$G$24-Q248)/Projection!$C$4-Projection!$H$21)*EXP($C$5+SQRT($C$4)*H248)^0.5</f>
        <v/>
      </c>
      <c r="S248" s="17">
        <f>R248*EXP($C$5+SQRT($C$4)*I248)+(Projection!$I$20+MAX(0,Projection!$H$24-R248)/Projection!$C$4-Projection!$I$21)*EXP($C$5+SQRT($C$4)*I248)^0.5</f>
        <v/>
      </c>
      <c r="T248" s="17">
        <f>S248*EXP($C$5+SQRT($C$4)*J248)+(Projection!$J$20+MAX(0,Projection!$I$24-S248)/Projection!$C$4-Projection!$J$21)*EXP($C$5+SQRT($C$4)*J248)^0.5</f>
        <v/>
      </c>
      <c r="U248" s="17">
        <f>T248*EXP($C$5+SQRT($C$4)*K248)+(Projection!$K$20+MAX(0,Projection!$J$24-T248)/Projection!$C$4-Projection!$K$21)*EXP($C$5+SQRT($C$4)*K248)^0.5</f>
        <v/>
      </c>
      <c r="V248" s="17">
        <f>U248*EXP($C$5+SQRT($C$4)*L248)+(Projection!$L$20+MAX(0,Projection!$K$24-U248)/Projection!$C$4-Projection!$L$21)*EXP($C$5+SQRT($C$4)*L248)^0.5</f>
        <v/>
      </c>
      <c r="W248" s="13">
        <f>M248/Projection!$C$24</f>
        <v/>
      </c>
      <c r="X248" s="13">
        <f>N248/Projection!$D$24</f>
        <v/>
      </c>
      <c r="Y248" s="13">
        <f>O248/Projection!$E$24</f>
        <v/>
      </c>
      <c r="Z248" s="13">
        <f>P248/Projection!$F$24</f>
        <v/>
      </c>
      <c r="AA248" s="13">
        <f>Q248/Projection!$G$24</f>
        <v/>
      </c>
      <c r="AB248" s="13">
        <f>R248/Projection!$H$24</f>
        <v/>
      </c>
      <c r="AC248" s="13">
        <f>S248/Projection!$I$24</f>
        <v/>
      </c>
      <c r="AD248" s="13">
        <f>T248/Projection!$J$24</f>
        <v/>
      </c>
      <c r="AE248" s="13">
        <f>U248/Projection!$K$24</f>
        <v/>
      </c>
      <c r="AF248" s="13">
        <f>V248/Projection!$L$24</f>
        <v/>
      </c>
      <c r="AG248" s="13">
        <f>MIN(W248:AF248)</f>
        <v/>
      </c>
    </row>
    <row r="249">
      <c r="B249" s="2" t="n">
        <v>236</v>
      </c>
      <c r="C249" s="20" t="n">
        <v>0.099222</v>
      </c>
      <c r="D249" s="20" t="n">
        <v>0.283267</v>
      </c>
      <c r="E249" s="20" t="n">
        <v>0.960638</v>
      </c>
      <c r="F249" s="20" t="n">
        <v>-0.111808</v>
      </c>
      <c r="G249" s="20" t="n">
        <v>0.25653</v>
      </c>
      <c r="H249" s="20" t="n">
        <v>0.191431</v>
      </c>
      <c r="I249" s="20" t="n">
        <v>0.342977</v>
      </c>
      <c r="J249" s="20" t="n">
        <v>-0.446606</v>
      </c>
      <c r="K249" s="20" t="n">
        <v>-0.141877</v>
      </c>
      <c r="L249" s="20" t="n">
        <v>0.754964</v>
      </c>
      <c r="M249" s="17">
        <f>Projection!$C$13*EXP($C$5+SQRT($C$4)*C249)+(Projection!$C$20+MAX(0,Projection!$C$14-Projection!$C$13)/Projection!$C$4-Projection!$C$21)*EXP($C$5+SQRT($C$4)*C249)^0.5</f>
        <v/>
      </c>
      <c r="N249" s="17">
        <f>M249*EXP($C$5+SQRT($C$4)*D249)+(Projection!$D$20+MAX(0,Projection!$C$24-M249)/Projection!$C$4-Projection!$D$21)*EXP($C$5+SQRT($C$4)*D249)^0.5</f>
        <v/>
      </c>
      <c r="O249" s="17">
        <f>N249*EXP($C$5+SQRT($C$4)*E249)+(Projection!$E$20+MAX(0,Projection!$D$24-N249)/Projection!$C$4-Projection!$E$21)*EXP($C$5+SQRT($C$4)*E249)^0.5</f>
        <v/>
      </c>
      <c r="P249" s="17">
        <f>O249*EXP($C$5+SQRT($C$4)*F249)+(Projection!$F$20+MAX(0,Projection!$E$24-O249)/Projection!$C$4-Projection!$F$21)*EXP($C$5+SQRT($C$4)*F249)^0.5</f>
        <v/>
      </c>
      <c r="Q249" s="17">
        <f>P249*EXP($C$5+SQRT($C$4)*G249)+(Projection!$G$20+MAX(0,Projection!$F$24-P249)/Projection!$C$4-Projection!$G$21)*EXP($C$5+SQRT($C$4)*G249)^0.5</f>
        <v/>
      </c>
      <c r="R249" s="17">
        <f>Q249*EXP($C$5+SQRT($C$4)*H249)+(Projection!$H$20+MAX(0,Projection!$G$24-Q249)/Projection!$C$4-Projection!$H$21)*EXP($C$5+SQRT($C$4)*H249)^0.5</f>
        <v/>
      </c>
      <c r="S249" s="17">
        <f>R249*EXP($C$5+SQRT($C$4)*I249)+(Projection!$I$20+MAX(0,Projection!$H$24-R249)/Projection!$C$4-Projection!$I$21)*EXP($C$5+SQRT($C$4)*I249)^0.5</f>
        <v/>
      </c>
      <c r="T249" s="17">
        <f>S249*EXP($C$5+SQRT($C$4)*J249)+(Projection!$J$20+MAX(0,Projection!$I$24-S249)/Projection!$C$4-Projection!$J$21)*EXP($C$5+SQRT($C$4)*J249)^0.5</f>
        <v/>
      </c>
      <c r="U249" s="17">
        <f>T249*EXP($C$5+SQRT($C$4)*K249)+(Projection!$K$20+MAX(0,Projection!$J$24-T249)/Projection!$C$4-Projection!$K$21)*EXP($C$5+SQRT($C$4)*K249)^0.5</f>
        <v/>
      </c>
      <c r="V249" s="17">
        <f>U249*EXP($C$5+SQRT($C$4)*L249)+(Projection!$L$20+MAX(0,Projection!$K$24-U249)/Projection!$C$4-Projection!$L$21)*EXP($C$5+SQRT($C$4)*L249)^0.5</f>
        <v/>
      </c>
      <c r="W249" s="13">
        <f>M249/Projection!$C$24</f>
        <v/>
      </c>
      <c r="X249" s="13">
        <f>N249/Projection!$D$24</f>
        <v/>
      </c>
      <c r="Y249" s="13">
        <f>O249/Projection!$E$24</f>
        <v/>
      </c>
      <c r="Z249" s="13">
        <f>P249/Projection!$F$24</f>
        <v/>
      </c>
      <c r="AA249" s="13">
        <f>Q249/Projection!$G$24</f>
        <v/>
      </c>
      <c r="AB249" s="13">
        <f>R249/Projection!$H$24</f>
        <v/>
      </c>
      <c r="AC249" s="13">
        <f>S249/Projection!$I$24</f>
        <v/>
      </c>
      <c r="AD249" s="13">
        <f>T249/Projection!$J$24</f>
        <v/>
      </c>
      <c r="AE249" s="13">
        <f>U249/Projection!$K$24</f>
        <v/>
      </c>
      <c r="AF249" s="13">
        <f>V249/Projection!$L$24</f>
        <v/>
      </c>
      <c r="AG249" s="13">
        <f>MIN(W249:AF249)</f>
        <v/>
      </c>
    </row>
    <row r="250">
      <c r="B250" s="2" t="n">
        <v>237</v>
      </c>
      <c r="C250" s="20" t="n">
        <v>-0.398795</v>
      </c>
      <c r="D250" s="20" t="n">
        <v>0.996757</v>
      </c>
      <c r="E250" s="20" t="n">
        <v>-0.466922</v>
      </c>
      <c r="F250" s="20" t="n">
        <v>1.175345</v>
      </c>
      <c r="G250" s="20" t="n">
        <v>-0.24557</v>
      </c>
      <c r="H250" s="20" t="n">
        <v>-0.242321</v>
      </c>
      <c r="I250" s="20" t="n">
        <v>0.881883</v>
      </c>
      <c r="J250" s="20" t="n">
        <v>-0.123736</v>
      </c>
      <c r="K250" s="20" t="n">
        <v>1.417453</v>
      </c>
      <c r="L250" s="20" t="n">
        <v>1.2531</v>
      </c>
      <c r="M250" s="17">
        <f>Projection!$C$13*EXP($C$5+SQRT($C$4)*C250)+(Projection!$C$20+MAX(0,Projection!$C$14-Projection!$C$13)/Projection!$C$4-Projection!$C$21)*EXP($C$5+SQRT($C$4)*C250)^0.5</f>
        <v/>
      </c>
      <c r="N250" s="17">
        <f>M250*EXP($C$5+SQRT($C$4)*D250)+(Projection!$D$20+MAX(0,Projection!$C$24-M250)/Projection!$C$4-Projection!$D$21)*EXP($C$5+SQRT($C$4)*D250)^0.5</f>
        <v/>
      </c>
      <c r="O250" s="17">
        <f>N250*EXP($C$5+SQRT($C$4)*E250)+(Projection!$E$20+MAX(0,Projection!$D$24-N250)/Projection!$C$4-Projection!$E$21)*EXP($C$5+SQRT($C$4)*E250)^0.5</f>
        <v/>
      </c>
      <c r="P250" s="17">
        <f>O250*EXP($C$5+SQRT($C$4)*F250)+(Projection!$F$20+MAX(0,Projection!$E$24-O250)/Projection!$C$4-Projection!$F$21)*EXP($C$5+SQRT($C$4)*F250)^0.5</f>
        <v/>
      </c>
      <c r="Q250" s="17">
        <f>P250*EXP($C$5+SQRT($C$4)*G250)+(Projection!$G$20+MAX(0,Projection!$F$24-P250)/Projection!$C$4-Projection!$G$21)*EXP($C$5+SQRT($C$4)*G250)^0.5</f>
        <v/>
      </c>
      <c r="R250" s="17">
        <f>Q250*EXP($C$5+SQRT($C$4)*H250)+(Projection!$H$20+MAX(0,Projection!$G$24-Q250)/Projection!$C$4-Projection!$H$21)*EXP($C$5+SQRT($C$4)*H250)^0.5</f>
        <v/>
      </c>
      <c r="S250" s="17">
        <f>R250*EXP($C$5+SQRT($C$4)*I250)+(Projection!$I$20+MAX(0,Projection!$H$24-R250)/Projection!$C$4-Projection!$I$21)*EXP($C$5+SQRT($C$4)*I250)^0.5</f>
        <v/>
      </c>
      <c r="T250" s="17">
        <f>S250*EXP($C$5+SQRT($C$4)*J250)+(Projection!$J$20+MAX(0,Projection!$I$24-S250)/Projection!$C$4-Projection!$J$21)*EXP($C$5+SQRT($C$4)*J250)^0.5</f>
        <v/>
      </c>
      <c r="U250" s="17">
        <f>T250*EXP($C$5+SQRT($C$4)*K250)+(Projection!$K$20+MAX(0,Projection!$J$24-T250)/Projection!$C$4-Projection!$K$21)*EXP($C$5+SQRT($C$4)*K250)^0.5</f>
        <v/>
      </c>
      <c r="V250" s="17">
        <f>U250*EXP($C$5+SQRT($C$4)*L250)+(Projection!$L$20+MAX(0,Projection!$K$24-U250)/Projection!$C$4-Projection!$L$21)*EXP($C$5+SQRT($C$4)*L250)^0.5</f>
        <v/>
      </c>
      <c r="W250" s="13">
        <f>M250/Projection!$C$24</f>
        <v/>
      </c>
      <c r="X250" s="13">
        <f>N250/Projection!$D$24</f>
        <v/>
      </c>
      <c r="Y250" s="13">
        <f>O250/Projection!$E$24</f>
        <v/>
      </c>
      <c r="Z250" s="13">
        <f>P250/Projection!$F$24</f>
        <v/>
      </c>
      <c r="AA250" s="13">
        <f>Q250/Projection!$G$24</f>
        <v/>
      </c>
      <c r="AB250" s="13">
        <f>R250/Projection!$H$24</f>
        <v/>
      </c>
      <c r="AC250" s="13">
        <f>S250/Projection!$I$24</f>
        <v/>
      </c>
      <c r="AD250" s="13">
        <f>T250/Projection!$J$24</f>
        <v/>
      </c>
      <c r="AE250" s="13">
        <f>U250/Projection!$K$24</f>
        <v/>
      </c>
      <c r="AF250" s="13">
        <f>V250/Projection!$L$24</f>
        <v/>
      </c>
      <c r="AG250" s="13">
        <f>MIN(W250:AF250)</f>
        <v/>
      </c>
    </row>
    <row r="251">
      <c r="B251" s="2" t="n">
        <v>238</v>
      </c>
      <c r="C251" s="20" t="n">
        <v>-0.622016</v>
      </c>
      <c r="D251" s="20" t="n">
        <v>-0.932372</v>
      </c>
      <c r="E251" s="20" t="n">
        <v>-0.433307</v>
      </c>
      <c r="F251" s="20" t="n">
        <v>0.42282</v>
      </c>
      <c r="G251" s="20" t="n">
        <v>2.659871</v>
      </c>
      <c r="H251" s="20" t="n">
        <v>0.122611</v>
      </c>
      <c r="I251" s="20" t="n">
        <v>0.51508</v>
      </c>
      <c r="J251" s="20" t="n">
        <v>-0.436547</v>
      </c>
      <c r="K251" s="20" t="n">
        <v>-0.077599</v>
      </c>
      <c r="L251" s="20" t="n">
        <v>3.789229</v>
      </c>
      <c r="M251" s="17">
        <f>Projection!$C$13*EXP($C$5+SQRT($C$4)*C251)+(Projection!$C$20+MAX(0,Projection!$C$14-Projection!$C$13)/Projection!$C$4-Projection!$C$21)*EXP($C$5+SQRT($C$4)*C251)^0.5</f>
        <v/>
      </c>
      <c r="N251" s="17">
        <f>M251*EXP($C$5+SQRT($C$4)*D251)+(Projection!$D$20+MAX(0,Projection!$C$24-M251)/Projection!$C$4-Projection!$D$21)*EXP($C$5+SQRT($C$4)*D251)^0.5</f>
        <v/>
      </c>
      <c r="O251" s="17">
        <f>N251*EXP($C$5+SQRT($C$4)*E251)+(Projection!$E$20+MAX(0,Projection!$D$24-N251)/Projection!$C$4-Projection!$E$21)*EXP($C$5+SQRT($C$4)*E251)^0.5</f>
        <v/>
      </c>
      <c r="P251" s="17">
        <f>O251*EXP($C$5+SQRT($C$4)*F251)+(Projection!$F$20+MAX(0,Projection!$E$24-O251)/Projection!$C$4-Projection!$F$21)*EXP($C$5+SQRT($C$4)*F251)^0.5</f>
        <v/>
      </c>
      <c r="Q251" s="17">
        <f>P251*EXP($C$5+SQRT($C$4)*G251)+(Projection!$G$20+MAX(0,Projection!$F$24-P251)/Projection!$C$4-Projection!$G$21)*EXP($C$5+SQRT($C$4)*G251)^0.5</f>
        <v/>
      </c>
      <c r="R251" s="17">
        <f>Q251*EXP($C$5+SQRT($C$4)*H251)+(Projection!$H$20+MAX(0,Projection!$G$24-Q251)/Projection!$C$4-Projection!$H$21)*EXP($C$5+SQRT($C$4)*H251)^0.5</f>
        <v/>
      </c>
      <c r="S251" s="17">
        <f>R251*EXP($C$5+SQRT($C$4)*I251)+(Projection!$I$20+MAX(0,Projection!$H$24-R251)/Projection!$C$4-Projection!$I$21)*EXP($C$5+SQRT($C$4)*I251)^0.5</f>
        <v/>
      </c>
      <c r="T251" s="17">
        <f>S251*EXP($C$5+SQRT($C$4)*J251)+(Projection!$J$20+MAX(0,Projection!$I$24-S251)/Projection!$C$4-Projection!$J$21)*EXP($C$5+SQRT($C$4)*J251)^0.5</f>
        <v/>
      </c>
      <c r="U251" s="17">
        <f>T251*EXP($C$5+SQRT($C$4)*K251)+(Projection!$K$20+MAX(0,Projection!$J$24-T251)/Projection!$C$4-Projection!$K$21)*EXP($C$5+SQRT($C$4)*K251)^0.5</f>
        <v/>
      </c>
      <c r="V251" s="17">
        <f>U251*EXP($C$5+SQRT($C$4)*L251)+(Projection!$L$20+MAX(0,Projection!$K$24-U251)/Projection!$C$4-Projection!$L$21)*EXP($C$5+SQRT($C$4)*L251)^0.5</f>
        <v/>
      </c>
      <c r="W251" s="13">
        <f>M251/Projection!$C$24</f>
        <v/>
      </c>
      <c r="X251" s="13">
        <f>N251/Projection!$D$24</f>
        <v/>
      </c>
      <c r="Y251" s="13">
        <f>O251/Projection!$E$24</f>
        <v/>
      </c>
      <c r="Z251" s="13">
        <f>P251/Projection!$F$24</f>
        <v/>
      </c>
      <c r="AA251" s="13">
        <f>Q251/Projection!$G$24</f>
        <v/>
      </c>
      <c r="AB251" s="13">
        <f>R251/Projection!$H$24</f>
        <v/>
      </c>
      <c r="AC251" s="13">
        <f>S251/Projection!$I$24</f>
        <v/>
      </c>
      <c r="AD251" s="13">
        <f>T251/Projection!$J$24</f>
        <v/>
      </c>
      <c r="AE251" s="13">
        <f>U251/Projection!$K$24</f>
        <v/>
      </c>
      <c r="AF251" s="13">
        <f>V251/Projection!$L$24</f>
        <v/>
      </c>
      <c r="AG251" s="13">
        <f>MIN(W251:AF251)</f>
        <v/>
      </c>
    </row>
    <row r="252">
      <c r="B252" s="2" t="n">
        <v>239</v>
      </c>
      <c r="C252" s="20" t="n">
        <v>0.180321</v>
      </c>
      <c r="D252" s="20" t="n">
        <v>-1.54843</v>
      </c>
      <c r="E252" s="20" t="n">
        <v>-1.986181</v>
      </c>
      <c r="F252" s="20" t="n">
        <v>-0.292722</v>
      </c>
      <c r="G252" s="20" t="n">
        <v>-0.352461</v>
      </c>
      <c r="H252" s="20" t="n">
        <v>-1.697689</v>
      </c>
      <c r="I252" s="20" t="n">
        <v>-0.210349</v>
      </c>
      <c r="J252" s="20" t="n">
        <v>1.290905</v>
      </c>
      <c r="K252" s="20" t="n">
        <v>-0.385393</v>
      </c>
      <c r="L252" s="20" t="n">
        <v>-1.269886</v>
      </c>
      <c r="M252" s="17">
        <f>Projection!$C$13*EXP($C$5+SQRT($C$4)*C252)+(Projection!$C$20+MAX(0,Projection!$C$14-Projection!$C$13)/Projection!$C$4-Projection!$C$21)*EXP($C$5+SQRT($C$4)*C252)^0.5</f>
        <v/>
      </c>
      <c r="N252" s="17">
        <f>M252*EXP($C$5+SQRT($C$4)*D252)+(Projection!$D$20+MAX(0,Projection!$C$24-M252)/Projection!$C$4-Projection!$D$21)*EXP($C$5+SQRT($C$4)*D252)^0.5</f>
        <v/>
      </c>
      <c r="O252" s="17">
        <f>N252*EXP($C$5+SQRT($C$4)*E252)+(Projection!$E$20+MAX(0,Projection!$D$24-N252)/Projection!$C$4-Projection!$E$21)*EXP($C$5+SQRT($C$4)*E252)^0.5</f>
        <v/>
      </c>
      <c r="P252" s="17">
        <f>O252*EXP($C$5+SQRT($C$4)*F252)+(Projection!$F$20+MAX(0,Projection!$E$24-O252)/Projection!$C$4-Projection!$F$21)*EXP($C$5+SQRT($C$4)*F252)^0.5</f>
        <v/>
      </c>
      <c r="Q252" s="17">
        <f>P252*EXP($C$5+SQRT($C$4)*G252)+(Projection!$G$20+MAX(0,Projection!$F$24-P252)/Projection!$C$4-Projection!$G$21)*EXP($C$5+SQRT($C$4)*G252)^0.5</f>
        <v/>
      </c>
      <c r="R252" s="17">
        <f>Q252*EXP($C$5+SQRT($C$4)*H252)+(Projection!$H$20+MAX(0,Projection!$G$24-Q252)/Projection!$C$4-Projection!$H$21)*EXP($C$5+SQRT($C$4)*H252)^0.5</f>
        <v/>
      </c>
      <c r="S252" s="17">
        <f>R252*EXP($C$5+SQRT($C$4)*I252)+(Projection!$I$20+MAX(0,Projection!$H$24-R252)/Projection!$C$4-Projection!$I$21)*EXP($C$5+SQRT($C$4)*I252)^0.5</f>
        <v/>
      </c>
      <c r="T252" s="17">
        <f>S252*EXP($C$5+SQRT($C$4)*J252)+(Projection!$J$20+MAX(0,Projection!$I$24-S252)/Projection!$C$4-Projection!$J$21)*EXP($C$5+SQRT($C$4)*J252)^0.5</f>
        <v/>
      </c>
      <c r="U252" s="17">
        <f>T252*EXP($C$5+SQRT($C$4)*K252)+(Projection!$K$20+MAX(0,Projection!$J$24-T252)/Projection!$C$4-Projection!$K$21)*EXP($C$5+SQRT($C$4)*K252)^0.5</f>
        <v/>
      </c>
      <c r="V252" s="17">
        <f>U252*EXP($C$5+SQRT($C$4)*L252)+(Projection!$L$20+MAX(0,Projection!$K$24-U252)/Projection!$C$4-Projection!$L$21)*EXP($C$5+SQRT($C$4)*L252)^0.5</f>
        <v/>
      </c>
      <c r="W252" s="13">
        <f>M252/Projection!$C$24</f>
        <v/>
      </c>
      <c r="X252" s="13">
        <f>N252/Projection!$D$24</f>
        <v/>
      </c>
      <c r="Y252" s="13">
        <f>O252/Projection!$E$24</f>
        <v/>
      </c>
      <c r="Z252" s="13">
        <f>P252/Projection!$F$24</f>
        <v/>
      </c>
      <c r="AA252" s="13">
        <f>Q252/Projection!$G$24</f>
        <v/>
      </c>
      <c r="AB252" s="13">
        <f>R252/Projection!$H$24</f>
        <v/>
      </c>
      <c r="AC252" s="13">
        <f>S252/Projection!$I$24</f>
        <v/>
      </c>
      <c r="AD252" s="13">
        <f>T252/Projection!$J$24</f>
        <v/>
      </c>
      <c r="AE252" s="13">
        <f>U252/Projection!$K$24</f>
        <v/>
      </c>
      <c r="AF252" s="13">
        <f>V252/Projection!$L$24</f>
        <v/>
      </c>
      <c r="AG252" s="13">
        <f>MIN(W252:AF252)</f>
        <v/>
      </c>
    </row>
    <row r="253">
      <c r="B253" s="2" t="n">
        <v>240</v>
      </c>
      <c r="C253" s="20" t="n">
        <v>-0.560237</v>
      </c>
      <c r="D253" s="20" t="n">
        <v>0.982356</v>
      </c>
      <c r="E253" s="20" t="n">
        <v>0.91131</v>
      </c>
      <c r="F253" s="20" t="n">
        <v>-1.534083</v>
      </c>
      <c r="G253" s="20" t="n">
        <v>-0.503664</v>
      </c>
      <c r="H253" s="20" t="n">
        <v>1.425447</v>
      </c>
      <c r="I253" s="20" t="n">
        <v>-0.085312</v>
      </c>
      <c r="J253" s="20" t="n">
        <v>-0.969357</v>
      </c>
      <c r="K253" s="20" t="n">
        <v>-0.58188</v>
      </c>
      <c r="L253" s="20" t="n">
        <v>0.577384</v>
      </c>
      <c r="M253" s="17">
        <f>Projection!$C$13*EXP($C$5+SQRT($C$4)*C253)+(Projection!$C$20+MAX(0,Projection!$C$14-Projection!$C$13)/Projection!$C$4-Projection!$C$21)*EXP($C$5+SQRT($C$4)*C253)^0.5</f>
        <v/>
      </c>
      <c r="N253" s="17">
        <f>M253*EXP($C$5+SQRT($C$4)*D253)+(Projection!$D$20+MAX(0,Projection!$C$24-M253)/Projection!$C$4-Projection!$D$21)*EXP($C$5+SQRT($C$4)*D253)^0.5</f>
        <v/>
      </c>
      <c r="O253" s="17">
        <f>N253*EXP($C$5+SQRT($C$4)*E253)+(Projection!$E$20+MAX(0,Projection!$D$24-N253)/Projection!$C$4-Projection!$E$21)*EXP($C$5+SQRT($C$4)*E253)^0.5</f>
        <v/>
      </c>
      <c r="P253" s="17">
        <f>O253*EXP($C$5+SQRT($C$4)*F253)+(Projection!$F$20+MAX(0,Projection!$E$24-O253)/Projection!$C$4-Projection!$F$21)*EXP($C$5+SQRT($C$4)*F253)^0.5</f>
        <v/>
      </c>
      <c r="Q253" s="17">
        <f>P253*EXP($C$5+SQRT($C$4)*G253)+(Projection!$G$20+MAX(0,Projection!$F$24-P253)/Projection!$C$4-Projection!$G$21)*EXP($C$5+SQRT($C$4)*G253)^0.5</f>
        <v/>
      </c>
      <c r="R253" s="17">
        <f>Q253*EXP($C$5+SQRT($C$4)*H253)+(Projection!$H$20+MAX(0,Projection!$G$24-Q253)/Projection!$C$4-Projection!$H$21)*EXP($C$5+SQRT($C$4)*H253)^0.5</f>
        <v/>
      </c>
      <c r="S253" s="17">
        <f>R253*EXP($C$5+SQRT($C$4)*I253)+(Projection!$I$20+MAX(0,Projection!$H$24-R253)/Projection!$C$4-Projection!$I$21)*EXP($C$5+SQRT($C$4)*I253)^0.5</f>
        <v/>
      </c>
      <c r="T253" s="17">
        <f>S253*EXP($C$5+SQRT($C$4)*J253)+(Projection!$J$20+MAX(0,Projection!$I$24-S253)/Projection!$C$4-Projection!$J$21)*EXP($C$5+SQRT($C$4)*J253)^0.5</f>
        <v/>
      </c>
      <c r="U253" s="17">
        <f>T253*EXP($C$5+SQRT($C$4)*K253)+(Projection!$K$20+MAX(0,Projection!$J$24-T253)/Projection!$C$4-Projection!$K$21)*EXP($C$5+SQRT($C$4)*K253)^0.5</f>
        <v/>
      </c>
      <c r="V253" s="17">
        <f>U253*EXP($C$5+SQRT($C$4)*L253)+(Projection!$L$20+MAX(0,Projection!$K$24-U253)/Projection!$C$4-Projection!$L$21)*EXP($C$5+SQRT($C$4)*L253)^0.5</f>
        <v/>
      </c>
      <c r="W253" s="13">
        <f>M253/Projection!$C$24</f>
        <v/>
      </c>
      <c r="X253" s="13">
        <f>N253/Projection!$D$24</f>
        <v/>
      </c>
      <c r="Y253" s="13">
        <f>O253/Projection!$E$24</f>
        <v/>
      </c>
      <c r="Z253" s="13">
        <f>P253/Projection!$F$24</f>
        <v/>
      </c>
      <c r="AA253" s="13">
        <f>Q253/Projection!$G$24</f>
        <v/>
      </c>
      <c r="AB253" s="13">
        <f>R253/Projection!$H$24</f>
        <v/>
      </c>
      <c r="AC253" s="13">
        <f>S253/Projection!$I$24</f>
        <v/>
      </c>
      <c r="AD253" s="13">
        <f>T253/Projection!$J$24</f>
        <v/>
      </c>
      <c r="AE253" s="13">
        <f>U253/Projection!$K$24</f>
        <v/>
      </c>
      <c r="AF253" s="13">
        <f>V253/Projection!$L$24</f>
        <v/>
      </c>
      <c r="AG253" s="13">
        <f>MIN(W253:AF253)</f>
        <v/>
      </c>
    </row>
    <row r="254">
      <c r="B254" s="2" t="n">
        <v>241</v>
      </c>
      <c r="C254" s="20" t="n">
        <v>0.425547</v>
      </c>
      <c r="D254" s="20" t="n">
        <v>0.388553</v>
      </c>
      <c r="E254" s="20" t="n">
        <v>0.374518</v>
      </c>
      <c r="F254" s="20" t="n">
        <v>-0.912724</v>
      </c>
      <c r="G254" s="20" t="n">
        <v>0.507678</v>
      </c>
      <c r="H254" s="20" t="n">
        <v>-1.297141</v>
      </c>
      <c r="I254" s="20" t="n">
        <v>-0.290826</v>
      </c>
      <c r="J254" s="20" t="n">
        <v>1.403837</v>
      </c>
      <c r="K254" s="20" t="n">
        <v>1.161428</v>
      </c>
      <c r="L254" s="20" t="n">
        <v>-1.354353</v>
      </c>
      <c r="M254" s="17">
        <f>Projection!$C$13*EXP($C$5+SQRT($C$4)*C254)+(Projection!$C$20+MAX(0,Projection!$C$14-Projection!$C$13)/Projection!$C$4-Projection!$C$21)*EXP($C$5+SQRT($C$4)*C254)^0.5</f>
        <v/>
      </c>
      <c r="N254" s="17">
        <f>M254*EXP($C$5+SQRT($C$4)*D254)+(Projection!$D$20+MAX(0,Projection!$C$24-M254)/Projection!$C$4-Projection!$D$21)*EXP($C$5+SQRT($C$4)*D254)^0.5</f>
        <v/>
      </c>
      <c r="O254" s="17">
        <f>N254*EXP($C$5+SQRT($C$4)*E254)+(Projection!$E$20+MAX(0,Projection!$D$24-N254)/Projection!$C$4-Projection!$E$21)*EXP($C$5+SQRT($C$4)*E254)^0.5</f>
        <v/>
      </c>
      <c r="P254" s="17">
        <f>O254*EXP($C$5+SQRT($C$4)*F254)+(Projection!$F$20+MAX(0,Projection!$E$24-O254)/Projection!$C$4-Projection!$F$21)*EXP($C$5+SQRT($C$4)*F254)^0.5</f>
        <v/>
      </c>
      <c r="Q254" s="17">
        <f>P254*EXP($C$5+SQRT($C$4)*G254)+(Projection!$G$20+MAX(0,Projection!$F$24-P254)/Projection!$C$4-Projection!$G$21)*EXP($C$5+SQRT($C$4)*G254)^0.5</f>
        <v/>
      </c>
      <c r="R254" s="17">
        <f>Q254*EXP($C$5+SQRT($C$4)*H254)+(Projection!$H$20+MAX(0,Projection!$G$24-Q254)/Projection!$C$4-Projection!$H$21)*EXP($C$5+SQRT($C$4)*H254)^0.5</f>
        <v/>
      </c>
      <c r="S254" s="17">
        <f>R254*EXP($C$5+SQRT($C$4)*I254)+(Projection!$I$20+MAX(0,Projection!$H$24-R254)/Projection!$C$4-Projection!$I$21)*EXP($C$5+SQRT($C$4)*I254)^0.5</f>
        <v/>
      </c>
      <c r="T254" s="17">
        <f>S254*EXP($C$5+SQRT($C$4)*J254)+(Projection!$J$20+MAX(0,Projection!$I$24-S254)/Projection!$C$4-Projection!$J$21)*EXP($C$5+SQRT($C$4)*J254)^0.5</f>
        <v/>
      </c>
      <c r="U254" s="17">
        <f>T254*EXP($C$5+SQRT($C$4)*K254)+(Projection!$K$20+MAX(0,Projection!$J$24-T254)/Projection!$C$4-Projection!$K$21)*EXP($C$5+SQRT($C$4)*K254)^0.5</f>
        <v/>
      </c>
      <c r="V254" s="17">
        <f>U254*EXP($C$5+SQRT($C$4)*L254)+(Projection!$L$20+MAX(0,Projection!$K$24-U254)/Projection!$C$4-Projection!$L$21)*EXP($C$5+SQRT($C$4)*L254)^0.5</f>
        <v/>
      </c>
      <c r="W254" s="13">
        <f>M254/Projection!$C$24</f>
        <v/>
      </c>
      <c r="X254" s="13">
        <f>N254/Projection!$D$24</f>
        <v/>
      </c>
      <c r="Y254" s="13">
        <f>O254/Projection!$E$24</f>
        <v/>
      </c>
      <c r="Z254" s="13">
        <f>P254/Projection!$F$24</f>
        <v/>
      </c>
      <c r="AA254" s="13">
        <f>Q254/Projection!$G$24</f>
        <v/>
      </c>
      <c r="AB254" s="13">
        <f>R254/Projection!$H$24</f>
        <v/>
      </c>
      <c r="AC254" s="13">
        <f>S254/Projection!$I$24</f>
        <v/>
      </c>
      <c r="AD254" s="13">
        <f>T254/Projection!$J$24</f>
        <v/>
      </c>
      <c r="AE254" s="13">
        <f>U254/Projection!$K$24</f>
        <v/>
      </c>
      <c r="AF254" s="13">
        <f>V254/Projection!$L$24</f>
        <v/>
      </c>
      <c r="AG254" s="13">
        <f>MIN(W254:AF254)</f>
        <v/>
      </c>
    </row>
    <row r="255">
      <c r="B255" s="2" t="n">
        <v>242</v>
      </c>
      <c r="C255" s="20" t="n">
        <v>0.285338</v>
      </c>
      <c r="D255" s="20" t="n">
        <v>0.250965</v>
      </c>
      <c r="E255" s="20" t="n">
        <v>-0.773718</v>
      </c>
      <c r="F255" s="20" t="n">
        <v>-0.96065</v>
      </c>
      <c r="G255" s="20" t="n">
        <v>-0.430852</v>
      </c>
      <c r="H255" s="20" t="n">
        <v>1.009658</v>
      </c>
      <c r="I255" s="20" t="n">
        <v>-1.973376</v>
      </c>
      <c r="J255" s="20" t="n">
        <v>0.144375</v>
      </c>
      <c r="K255" s="20" t="n">
        <v>0.362357</v>
      </c>
      <c r="L255" s="20" t="n">
        <v>-1.57756</v>
      </c>
      <c r="M255" s="17">
        <f>Projection!$C$13*EXP($C$5+SQRT($C$4)*C255)+(Projection!$C$20+MAX(0,Projection!$C$14-Projection!$C$13)/Projection!$C$4-Projection!$C$21)*EXP($C$5+SQRT($C$4)*C255)^0.5</f>
        <v/>
      </c>
      <c r="N255" s="17">
        <f>M255*EXP($C$5+SQRT($C$4)*D255)+(Projection!$D$20+MAX(0,Projection!$C$24-M255)/Projection!$C$4-Projection!$D$21)*EXP($C$5+SQRT($C$4)*D255)^0.5</f>
        <v/>
      </c>
      <c r="O255" s="17">
        <f>N255*EXP($C$5+SQRT($C$4)*E255)+(Projection!$E$20+MAX(0,Projection!$D$24-N255)/Projection!$C$4-Projection!$E$21)*EXP($C$5+SQRT($C$4)*E255)^0.5</f>
        <v/>
      </c>
      <c r="P255" s="17">
        <f>O255*EXP($C$5+SQRT($C$4)*F255)+(Projection!$F$20+MAX(0,Projection!$E$24-O255)/Projection!$C$4-Projection!$F$21)*EXP($C$5+SQRT($C$4)*F255)^0.5</f>
        <v/>
      </c>
      <c r="Q255" s="17">
        <f>P255*EXP($C$5+SQRT($C$4)*G255)+(Projection!$G$20+MAX(0,Projection!$F$24-P255)/Projection!$C$4-Projection!$G$21)*EXP($C$5+SQRT($C$4)*G255)^0.5</f>
        <v/>
      </c>
      <c r="R255" s="17">
        <f>Q255*EXP($C$5+SQRT($C$4)*H255)+(Projection!$H$20+MAX(0,Projection!$G$24-Q255)/Projection!$C$4-Projection!$H$21)*EXP($C$5+SQRT($C$4)*H255)^0.5</f>
        <v/>
      </c>
      <c r="S255" s="17">
        <f>R255*EXP($C$5+SQRT($C$4)*I255)+(Projection!$I$20+MAX(0,Projection!$H$24-R255)/Projection!$C$4-Projection!$I$21)*EXP($C$5+SQRT($C$4)*I255)^0.5</f>
        <v/>
      </c>
      <c r="T255" s="17">
        <f>S255*EXP($C$5+SQRT($C$4)*J255)+(Projection!$J$20+MAX(0,Projection!$I$24-S255)/Projection!$C$4-Projection!$J$21)*EXP($C$5+SQRT($C$4)*J255)^0.5</f>
        <v/>
      </c>
      <c r="U255" s="17">
        <f>T255*EXP($C$5+SQRT($C$4)*K255)+(Projection!$K$20+MAX(0,Projection!$J$24-T255)/Projection!$C$4-Projection!$K$21)*EXP($C$5+SQRT($C$4)*K255)^0.5</f>
        <v/>
      </c>
      <c r="V255" s="17">
        <f>U255*EXP($C$5+SQRT($C$4)*L255)+(Projection!$L$20+MAX(0,Projection!$K$24-U255)/Projection!$C$4-Projection!$L$21)*EXP($C$5+SQRT($C$4)*L255)^0.5</f>
        <v/>
      </c>
      <c r="W255" s="13">
        <f>M255/Projection!$C$24</f>
        <v/>
      </c>
      <c r="X255" s="13">
        <f>N255/Projection!$D$24</f>
        <v/>
      </c>
      <c r="Y255" s="13">
        <f>O255/Projection!$E$24</f>
        <v/>
      </c>
      <c r="Z255" s="13">
        <f>P255/Projection!$F$24</f>
        <v/>
      </c>
      <c r="AA255" s="13">
        <f>Q255/Projection!$G$24</f>
        <v/>
      </c>
      <c r="AB255" s="13">
        <f>R255/Projection!$H$24</f>
        <v/>
      </c>
      <c r="AC255" s="13">
        <f>S255/Projection!$I$24</f>
        <v/>
      </c>
      <c r="AD255" s="13">
        <f>T255/Projection!$J$24</f>
        <v/>
      </c>
      <c r="AE255" s="13">
        <f>U255/Projection!$K$24</f>
        <v/>
      </c>
      <c r="AF255" s="13">
        <f>V255/Projection!$L$24</f>
        <v/>
      </c>
      <c r="AG255" s="13">
        <f>MIN(W255:AF255)</f>
        <v/>
      </c>
    </row>
    <row r="256">
      <c r="B256" s="2" t="n">
        <v>243</v>
      </c>
      <c r="C256" s="20" t="n">
        <v>0.747622</v>
      </c>
      <c r="D256" s="20" t="n">
        <v>0.534479</v>
      </c>
      <c r="E256" s="20" t="n">
        <v>-1.531508</v>
      </c>
      <c r="F256" s="20" t="n">
        <v>-0.449737</v>
      </c>
      <c r="G256" s="20" t="n">
        <v>-1.153923</v>
      </c>
      <c r="H256" s="20" t="n">
        <v>-0.066098</v>
      </c>
      <c r="I256" s="20" t="n">
        <v>1.734891</v>
      </c>
      <c r="J256" s="20" t="n">
        <v>0.638897</v>
      </c>
      <c r="K256" s="20" t="n">
        <v>-0.405436</v>
      </c>
      <c r="L256" s="20" t="n">
        <v>-0.687859</v>
      </c>
      <c r="M256" s="17">
        <f>Projection!$C$13*EXP($C$5+SQRT($C$4)*C256)+(Projection!$C$20+MAX(0,Projection!$C$14-Projection!$C$13)/Projection!$C$4-Projection!$C$21)*EXP($C$5+SQRT($C$4)*C256)^0.5</f>
        <v/>
      </c>
      <c r="N256" s="17">
        <f>M256*EXP($C$5+SQRT($C$4)*D256)+(Projection!$D$20+MAX(0,Projection!$C$24-M256)/Projection!$C$4-Projection!$D$21)*EXP($C$5+SQRT($C$4)*D256)^0.5</f>
        <v/>
      </c>
      <c r="O256" s="17">
        <f>N256*EXP($C$5+SQRT($C$4)*E256)+(Projection!$E$20+MAX(0,Projection!$D$24-N256)/Projection!$C$4-Projection!$E$21)*EXP($C$5+SQRT($C$4)*E256)^0.5</f>
        <v/>
      </c>
      <c r="P256" s="17">
        <f>O256*EXP($C$5+SQRT($C$4)*F256)+(Projection!$F$20+MAX(0,Projection!$E$24-O256)/Projection!$C$4-Projection!$F$21)*EXP($C$5+SQRT($C$4)*F256)^0.5</f>
        <v/>
      </c>
      <c r="Q256" s="17">
        <f>P256*EXP($C$5+SQRT($C$4)*G256)+(Projection!$G$20+MAX(0,Projection!$F$24-P256)/Projection!$C$4-Projection!$G$21)*EXP($C$5+SQRT($C$4)*G256)^0.5</f>
        <v/>
      </c>
      <c r="R256" s="17">
        <f>Q256*EXP($C$5+SQRT($C$4)*H256)+(Projection!$H$20+MAX(0,Projection!$G$24-Q256)/Projection!$C$4-Projection!$H$21)*EXP($C$5+SQRT($C$4)*H256)^0.5</f>
        <v/>
      </c>
      <c r="S256" s="17">
        <f>R256*EXP($C$5+SQRT($C$4)*I256)+(Projection!$I$20+MAX(0,Projection!$H$24-R256)/Projection!$C$4-Projection!$I$21)*EXP($C$5+SQRT($C$4)*I256)^0.5</f>
        <v/>
      </c>
      <c r="T256" s="17">
        <f>S256*EXP($C$5+SQRT($C$4)*J256)+(Projection!$J$20+MAX(0,Projection!$I$24-S256)/Projection!$C$4-Projection!$J$21)*EXP($C$5+SQRT($C$4)*J256)^0.5</f>
        <v/>
      </c>
      <c r="U256" s="17">
        <f>T256*EXP($C$5+SQRT($C$4)*K256)+(Projection!$K$20+MAX(0,Projection!$J$24-T256)/Projection!$C$4-Projection!$K$21)*EXP($C$5+SQRT($C$4)*K256)^0.5</f>
        <v/>
      </c>
      <c r="V256" s="17">
        <f>U256*EXP($C$5+SQRT($C$4)*L256)+(Projection!$L$20+MAX(0,Projection!$K$24-U256)/Projection!$C$4-Projection!$L$21)*EXP($C$5+SQRT($C$4)*L256)^0.5</f>
        <v/>
      </c>
      <c r="W256" s="13">
        <f>M256/Projection!$C$24</f>
        <v/>
      </c>
      <c r="X256" s="13">
        <f>N256/Projection!$D$24</f>
        <v/>
      </c>
      <c r="Y256" s="13">
        <f>O256/Projection!$E$24</f>
        <v/>
      </c>
      <c r="Z256" s="13">
        <f>P256/Projection!$F$24</f>
        <v/>
      </c>
      <c r="AA256" s="13">
        <f>Q256/Projection!$G$24</f>
        <v/>
      </c>
      <c r="AB256" s="13">
        <f>R256/Projection!$H$24</f>
        <v/>
      </c>
      <c r="AC256" s="13">
        <f>S256/Projection!$I$24</f>
        <v/>
      </c>
      <c r="AD256" s="13">
        <f>T256/Projection!$J$24</f>
        <v/>
      </c>
      <c r="AE256" s="13">
        <f>U256/Projection!$K$24</f>
        <v/>
      </c>
      <c r="AF256" s="13">
        <f>V256/Projection!$L$24</f>
        <v/>
      </c>
      <c r="AG256" s="13">
        <f>MIN(W256:AF256)</f>
        <v/>
      </c>
    </row>
    <row r="257">
      <c r="B257" s="2" t="n">
        <v>244</v>
      </c>
      <c r="C257" s="20" t="n">
        <v>0.885401</v>
      </c>
      <c r="D257" s="20" t="n">
        <v>-0.031415</v>
      </c>
      <c r="E257" s="20" t="n">
        <v>-0.136476</v>
      </c>
      <c r="F257" s="20" t="n">
        <v>0.25875</v>
      </c>
      <c r="G257" s="20" t="n">
        <v>0.1027</v>
      </c>
      <c r="H257" s="20" t="n">
        <v>-0.819012</v>
      </c>
      <c r="I257" s="20" t="n">
        <v>1.274655</v>
      </c>
      <c r="J257" s="20" t="n">
        <v>-1.601488</v>
      </c>
      <c r="K257" s="20" t="n">
        <v>0.515524</v>
      </c>
      <c r="L257" s="20" t="n">
        <v>0.33338</v>
      </c>
      <c r="M257" s="17">
        <f>Projection!$C$13*EXP($C$5+SQRT($C$4)*C257)+(Projection!$C$20+MAX(0,Projection!$C$14-Projection!$C$13)/Projection!$C$4-Projection!$C$21)*EXP($C$5+SQRT($C$4)*C257)^0.5</f>
        <v/>
      </c>
      <c r="N257" s="17">
        <f>M257*EXP($C$5+SQRT($C$4)*D257)+(Projection!$D$20+MAX(0,Projection!$C$24-M257)/Projection!$C$4-Projection!$D$21)*EXP($C$5+SQRT($C$4)*D257)^0.5</f>
        <v/>
      </c>
      <c r="O257" s="17">
        <f>N257*EXP($C$5+SQRT($C$4)*E257)+(Projection!$E$20+MAX(0,Projection!$D$24-N257)/Projection!$C$4-Projection!$E$21)*EXP($C$5+SQRT($C$4)*E257)^0.5</f>
        <v/>
      </c>
      <c r="P257" s="17">
        <f>O257*EXP($C$5+SQRT($C$4)*F257)+(Projection!$F$20+MAX(0,Projection!$E$24-O257)/Projection!$C$4-Projection!$F$21)*EXP($C$5+SQRT($C$4)*F257)^0.5</f>
        <v/>
      </c>
      <c r="Q257" s="17">
        <f>P257*EXP($C$5+SQRT($C$4)*G257)+(Projection!$G$20+MAX(0,Projection!$F$24-P257)/Projection!$C$4-Projection!$G$21)*EXP($C$5+SQRT($C$4)*G257)^0.5</f>
        <v/>
      </c>
      <c r="R257" s="17">
        <f>Q257*EXP($C$5+SQRT($C$4)*H257)+(Projection!$H$20+MAX(0,Projection!$G$24-Q257)/Projection!$C$4-Projection!$H$21)*EXP($C$5+SQRT($C$4)*H257)^0.5</f>
        <v/>
      </c>
      <c r="S257" s="17">
        <f>R257*EXP($C$5+SQRT($C$4)*I257)+(Projection!$I$20+MAX(0,Projection!$H$24-R257)/Projection!$C$4-Projection!$I$21)*EXP($C$5+SQRT($C$4)*I257)^0.5</f>
        <v/>
      </c>
      <c r="T257" s="17">
        <f>S257*EXP($C$5+SQRT($C$4)*J257)+(Projection!$J$20+MAX(0,Projection!$I$24-S257)/Projection!$C$4-Projection!$J$21)*EXP($C$5+SQRT($C$4)*J257)^0.5</f>
        <v/>
      </c>
      <c r="U257" s="17">
        <f>T257*EXP($C$5+SQRT($C$4)*K257)+(Projection!$K$20+MAX(0,Projection!$J$24-T257)/Projection!$C$4-Projection!$K$21)*EXP($C$5+SQRT($C$4)*K257)^0.5</f>
        <v/>
      </c>
      <c r="V257" s="17">
        <f>U257*EXP($C$5+SQRT($C$4)*L257)+(Projection!$L$20+MAX(0,Projection!$K$24-U257)/Projection!$C$4-Projection!$L$21)*EXP($C$5+SQRT($C$4)*L257)^0.5</f>
        <v/>
      </c>
      <c r="W257" s="13">
        <f>M257/Projection!$C$24</f>
        <v/>
      </c>
      <c r="X257" s="13">
        <f>N257/Projection!$D$24</f>
        <v/>
      </c>
      <c r="Y257" s="13">
        <f>O257/Projection!$E$24</f>
        <v/>
      </c>
      <c r="Z257" s="13">
        <f>P257/Projection!$F$24</f>
        <v/>
      </c>
      <c r="AA257" s="13">
        <f>Q257/Projection!$G$24</f>
        <v/>
      </c>
      <c r="AB257" s="13">
        <f>R257/Projection!$H$24</f>
        <v/>
      </c>
      <c r="AC257" s="13">
        <f>S257/Projection!$I$24</f>
        <v/>
      </c>
      <c r="AD257" s="13">
        <f>T257/Projection!$J$24</f>
        <v/>
      </c>
      <c r="AE257" s="13">
        <f>U257/Projection!$K$24</f>
        <v/>
      </c>
      <c r="AF257" s="13">
        <f>V257/Projection!$L$24</f>
        <v/>
      </c>
      <c r="AG257" s="13">
        <f>MIN(W257:AF257)</f>
        <v/>
      </c>
    </row>
    <row r="258">
      <c r="B258" s="2" t="n">
        <v>245</v>
      </c>
      <c r="C258" s="20" t="n">
        <v>-1.165952</v>
      </c>
      <c r="D258" s="20" t="n">
        <v>0.955605</v>
      </c>
      <c r="E258" s="20" t="n">
        <v>-1.766383</v>
      </c>
      <c r="F258" s="20" t="n">
        <v>1.13274</v>
      </c>
      <c r="G258" s="20" t="n">
        <v>-1.711294</v>
      </c>
      <c r="H258" s="20" t="n">
        <v>-0.102002</v>
      </c>
      <c r="I258" s="20" t="n">
        <v>-0.953361</v>
      </c>
      <c r="J258" s="20" t="n">
        <v>0.229054</v>
      </c>
      <c r="K258" s="20" t="n">
        <v>-0.619588</v>
      </c>
      <c r="L258" s="20" t="n">
        <v>-0.596251</v>
      </c>
      <c r="M258" s="17">
        <f>Projection!$C$13*EXP($C$5+SQRT($C$4)*C258)+(Projection!$C$20+MAX(0,Projection!$C$14-Projection!$C$13)/Projection!$C$4-Projection!$C$21)*EXP($C$5+SQRT($C$4)*C258)^0.5</f>
        <v/>
      </c>
      <c r="N258" s="17">
        <f>M258*EXP($C$5+SQRT($C$4)*D258)+(Projection!$D$20+MAX(0,Projection!$C$24-M258)/Projection!$C$4-Projection!$D$21)*EXP($C$5+SQRT($C$4)*D258)^0.5</f>
        <v/>
      </c>
      <c r="O258" s="17">
        <f>N258*EXP($C$5+SQRT($C$4)*E258)+(Projection!$E$20+MAX(0,Projection!$D$24-N258)/Projection!$C$4-Projection!$E$21)*EXP($C$5+SQRT($C$4)*E258)^0.5</f>
        <v/>
      </c>
      <c r="P258" s="17">
        <f>O258*EXP($C$5+SQRT($C$4)*F258)+(Projection!$F$20+MAX(0,Projection!$E$24-O258)/Projection!$C$4-Projection!$F$21)*EXP($C$5+SQRT($C$4)*F258)^0.5</f>
        <v/>
      </c>
      <c r="Q258" s="17">
        <f>P258*EXP($C$5+SQRT($C$4)*G258)+(Projection!$G$20+MAX(0,Projection!$F$24-P258)/Projection!$C$4-Projection!$G$21)*EXP($C$5+SQRT($C$4)*G258)^0.5</f>
        <v/>
      </c>
      <c r="R258" s="17">
        <f>Q258*EXP($C$5+SQRT($C$4)*H258)+(Projection!$H$20+MAX(0,Projection!$G$24-Q258)/Projection!$C$4-Projection!$H$21)*EXP($C$5+SQRT($C$4)*H258)^0.5</f>
        <v/>
      </c>
      <c r="S258" s="17">
        <f>R258*EXP($C$5+SQRT($C$4)*I258)+(Projection!$I$20+MAX(0,Projection!$H$24-R258)/Projection!$C$4-Projection!$I$21)*EXP($C$5+SQRT($C$4)*I258)^0.5</f>
        <v/>
      </c>
      <c r="T258" s="17">
        <f>S258*EXP($C$5+SQRT($C$4)*J258)+(Projection!$J$20+MAX(0,Projection!$I$24-S258)/Projection!$C$4-Projection!$J$21)*EXP($C$5+SQRT($C$4)*J258)^0.5</f>
        <v/>
      </c>
      <c r="U258" s="17">
        <f>T258*EXP($C$5+SQRT($C$4)*K258)+(Projection!$K$20+MAX(0,Projection!$J$24-T258)/Projection!$C$4-Projection!$K$21)*EXP($C$5+SQRT($C$4)*K258)^0.5</f>
        <v/>
      </c>
      <c r="V258" s="17">
        <f>U258*EXP($C$5+SQRT($C$4)*L258)+(Projection!$L$20+MAX(0,Projection!$K$24-U258)/Projection!$C$4-Projection!$L$21)*EXP($C$5+SQRT($C$4)*L258)^0.5</f>
        <v/>
      </c>
      <c r="W258" s="13">
        <f>M258/Projection!$C$24</f>
        <v/>
      </c>
      <c r="X258" s="13">
        <f>N258/Projection!$D$24</f>
        <v/>
      </c>
      <c r="Y258" s="13">
        <f>O258/Projection!$E$24</f>
        <v/>
      </c>
      <c r="Z258" s="13">
        <f>P258/Projection!$F$24</f>
        <v/>
      </c>
      <c r="AA258" s="13">
        <f>Q258/Projection!$G$24</f>
        <v/>
      </c>
      <c r="AB258" s="13">
        <f>R258/Projection!$H$24</f>
        <v/>
      </c>
      <c r="AC258" s="13">
        <f>S258/Projection!$I$24</f>
        <v/>
      </c>
      <c r="AD258" s="13">
        <f>T258/Projection!$J$24</f>
        <v/>
      </c>
      <c r="AE258" s="13">
        <f>U258/Projection!$K$24</f>
        <v/>
      </c>
      <c r="AF258" s="13">
        <f>V258/Projection!$L$24</f>
        <v/>
      </c>
      <c r="AG258" s="13">
        <f>MIN(W258:AF258)</f>
        <v/>
      </c>
    </row>
    <row r="259">
      <c r="B259" s="2" t="n">
        <v>246</v>
      </c>
      <c r="C259" s="20" t="n">
        <v>-0.351167</v>
      </c>
      <c r="D259" s="20" t="n">
        <v>-0.074574</v>
      </c>
      <c r="E259" s="20" t="n">
        <v>1.007982</v>
      </c>
      <c r="F259" s="20" t="n">
        <v>0.696202</v>
      </c>
      <c r="G259" s="20" t="n">
        <v>-0.104</v>
      </c>
      <c r="H259" s="20" t="n">
        <v>-0.720611</v>
      </c>
      <c r="I259" s="20" t="n">
        <v>0.275196</v>
      </c>
      <c r="J259" s="20" t="n">
        <v>0.959206</v>
      </c>
      <c r="K259" s="20" t="n">
        <v>-0.443192</v>
      </c>
      <c r="L259" s="20" t="n">
        <v>0.6177280000000001</v>
      </c>
      <c r="M259" s="17">
        <f>Projection!$C$13*EXP($C$5+SQRT($C$4)*C259)+(Projection!$C$20+MAX(0,Projection!$C$14-Projection!$C$13)/Projection!$C$4-Projection!$C$21)*EXP($C$5+SQRT($C$4)*C259)^0.5</f>
        <v/>
      </c>
      <c r="N259" s="17">
        <f>M259*EXP($C$5+SQRT($C$4)*D259)+(Projection!$D$20+MAX(0,Projection!$C$24-M259)/Projection!$C$4-Projection!$D$21)*EXP($C$5+SQRT($C$4)*D259)^0.5</f>
        <v/>
      </c>
      <c r="O259" s="17">
        <f>N259*EXP($C$5+SQRT($C$4)*E259)+(Projection!$E$20+MAX(0,Projection!$D$24-N259)/Projection!$C$4-Projection!$E$21)*EXP($C$5+SQRT($C$4)*E259)^0.5</f>
        <v/>
      </c>
      <c r="P259" s="17">
        <f>O259*EXP($C$5+SQRT($C$4)*F259)+(Projection!$F$20+MAX(0,Projection!$E$24-O259)/Projection!$C$4-Projection!$F$21)*EXP($C$5+SQRT($C$4)*F259)^0.5</f>
        <v/>
      </c>
      <c r="Q259" s="17">
        <f>P259*EXP($C$5+SQRT($C$4)*G259)+(Projection!$G$20+MAX(0,Projection!$F$24-P259)/Projection!$C$4-Projection!$G$21)*EXP($C$5+SQRT($C$4)*G259)^0.5</f>
        <v/>
      </c>
      <c r="R259" s="17">
        <f>Q259*EXP($C$5+SQRT($C$4)*H259)+(Projection!$H$20+MAX(0,Projection!$G$24-Q259)/Projection!$C$4-Projection!$H$21)*EXP($C$5+SQRT($C$4)*H259)^0.5</f>
        <v/>
      </c>
      <c r="S259" s="17">
        <f>R259*EXP($C$5+SQRT($C$4)*I259)+(Projection!$I$20+MAX(0,Projection!$H$24-R259)/Projection!$C$4-Projection!$I$21)*EXP($C$5+SQRT($C$4)*I259)^0.5</f>
        <v/>
      </c>
      <c r="T259" s="17">
        <f>S259*EXP($C$5+SQRT($C$4)*J259)+(Projection!$J$20+MAX(0,Projection!$I$24-S259)/Projection!$C$4-Projection!$J$21)*EXP($C$5+SQRT($C$4)*J259)^0.5</f>
        <v/>
      </c>
      <c r="U259" s="17">
        <f>T259*EXP($C$5+SQRT($C$4)*K259)+(Projection!$K$20+MAX(0,Projection!$J$24-T259)/Projection!$C$4-Projection!$K$21)*EXP($C$5+SQRT($C$4)*K259)^0.5</f>
        <v/>
      </c>
      <c r="V259" s="17">
        <f>U259*EXP($C$5+SQRT($C$4)*L259)+(Projection!$L$20+MAX(0,Projection!$K$24-U259)/Projection!$C$4-Projection!$L$21)*EXP($C$5+SQRT($C$4)*L259)^0.5</f>
        <v/>
      </c>
      <c r="W259" s="13">
        <f>M259/Projection!$C$24</f>
        <v/>
      </c>
      <c r="X259" s="13">
        <f>N259/Projection!$D$24</f>
        <v/>
      </c>
      <c r="Y259" s="13">
        <f>O259/Projection!$E$24</f>
        <v/>
      </c>
      <c r="Z259" s="13">
        <f>P259/Projection!$F$24</f>
        <v/>
      </c>
      <c r="AA259" s="13">
        <f>Q259/Projection!$G$24</f>
        <v/>
      </c>
      <c r="AB259" s="13">
        <f>R259/Projection!$H$24</f>
        <v/>
      </c>
      <c r="AC259" s="13">
        <f>S259/Projection!$I$24</f>
        <v/>
      </c>
      <c r="AD259" s="13">
        <f>T259/Projection!$J$24</f>
        <v/>
      </c>
      <c r="AE259" s="13">
        <f>U259/Projection!$K$24</f>
        <v/>
      </c>
      <c r="AF259" s="13">
        <f>V259/Projection!$L$24</f>
        <v/>
      </c>
      <c r="AG259" s="13">
        <f>MIN(W259:AF259)</f>
        <v/>
      </c>
    </row>
    <row r="260">
      <c r="B260" s="2" t="n">
        <v>247</v>
      </c>
      <c r="C260" s="20" t="n">
        <v>-0.374082</v>
      </c>
      <c r="D260" s="20" t="n">
        <v>0.721876</v>
      </c>
      <c r="E260" s="20" t="n">
        <v>-0.158108</v>
      </c>
      <c r="F260" s="20" t="n">
        <v>1.180872</v>
      </c>
      <c r="G260" s="20" t="n">
        <v>0.280083</v>
      </c>
      <c r="H260" s="20" t="n">
        <v>0.238341</v>
      </c>
      <c r="I260" s="20" t="n">
        <v>-0.479665</v>
      </c>
      <c r="J260" s="20" t="n">
        <v>-1.205501</v>
      </c>
      <c r="K260" s="20" t="n">
        <v>0.353632</v>
      </c>
      <c r="L260" s="20" t="n">
        <v>-1.585023</v>
      </c>
      <c r="M260" s="17">
        <f>Projection!$C$13*EXP($C$5+SQRT($C$4)*C260)+(Projection!$C$20+MAX(0,Projection!$C$14-Projection!$C$13)/Projection!$C$4-Projection!$C$21)*EXP($C$5+SQRT($C$4)*C260)^0.5</f>
        <v/>
      </c>
      <c r="N260" s="17">
        <f>M260*EXP($C$5+SQRT($C$4)*D260)+(Projection!$D$20+MAX(0,Projection!$C$24-M260)/Projection!$C$4-Projection!$D$21)*EXP($C$5+SQRT($C$4)*D260)^0.5</f>
        <v/>
      </c>
      <c r="O260" s="17">
        <f>N260*EXP($C$5+SQRT($C$4)*E260)+(Projection!$E$20+MAX(0,Projection!$D$24-N260)/Projection!$C$4-Projection!$E$21)*EXP($C$5+SQRT($C$4)*E260)^0.5</f>
        <v/>
      </c>
      <c r="P260" s="17">
        <f>O260*EXP($C$5+SQRT($C$4)*F260)+(Projection!$F$20+MAX(0,Projection!$E$24-O260)/Projection!$C$4-Projection!$F$21)*EXP($C$5+SQRT($C$4)*F260)^0.5</f>
        <v/>
      </c>
      <c r="Q260" s="17">
        <f>P260*EXP($C$5+SQRT($C$4)*G260)+(Projection!$G$20+MAX(0,Projection!$F$24-P260)/Projection!$C$4-Projection!$G$21)*EXP($C$5+SQRT($C$4)*G260)^0.5</f>
        <v/>
      </c>
      <c r="R260" s="17">
        <f>Q260*EXP($C$5+SQRT($C$4)*H260)+(Projection!$H$20+MAX(0,Projection!$G$24-Q260)/Projection!$C$4-Projection!$H$21)*EXP($C$5+SQRT($C$4)*H260)^0.5</f>
        <v/>
      </c>
      <c r="S260" s="17">
        <f>R260*EXP($C$5+SQRT($C$4)*I260)+(Projection!$I$20+MAX(0,Projection!$H$24-R260)/Projection!$C$4-Projection!$I$21)*EXP($C$5+SQRT($C$4)*I260)^0.5</f>
        <v/>
      </c>
      <c r="T260" s="17">
        <f>S260*EXP($C$5+SQRT($C$4)*J260)+(Projection!$J$20+MAX(0,Projection!$I$24-S260)/Projection!$C$4-Projection!$J$21)*EXP($C$5+SQRT($C$4)*J260)^0.5</f>
        <v/>
      </c>
      <c r="U260" s="17">
        <f>T260*EXP($C$5+SQRT($C$4)*K260)+(Projection!$K$20+MAX(0,Projection!$J$24-T260)/Projection!$C$4-Projection!$K$21)*EXP($C$5+SQRT($C$4)*K260)^0.5</f>
        <v/>
      </c>
      <c r="V260" s="17">
        <f>U260*EXP($C$5+SQRT($C$4)*L260)+(Projection!$L$20+MAX(0,Projection!$K$24-U260)/Projection!$C$4-Projection!$L$21)*EXP($C$5+SQRT($C$4)*L260)^0.5</f>
        <v/>
      </c>
      <c r="W260" s="13">
        <f>M260/Projection!$C$24</f>
        <v/>
      </c>
      <c r="X260" s="13">
        <f>N260/Projection!$D$24</f>
        <v/>
      </c>
      <c r="Y260" s="13">
        <f>O260/Projection!$E$24</f>
        <v/>
      </c>
      <c r="Z260" s="13">
        <f>P260/Projection!$F$24</f>
        <v/>
      </c>
      <c r="AA260" s="13">
        <f>Q260/Projection!$G$24</f>
        <v/>
      </c>
      <c r="AB260" s="13">
        <f>R260/Projection!$H$24</f>
        <v/>
      </c>
      <c r="AC260" s="13">
        <f>S260/Projection!$I$24</f>
        <v/>
      </c>
      <c r="AD260" s="13">
        <f>T260/Projection!$J$24</f>
        <v/>
      </c>
      <c r="AE260" s="13">
        <f>U260/Projection!$K$24</f>
        <v/>
      </c>
      <c r="AF260" s="13">
        <f>V260/Projection!$L$24</f>
        <v/>
      </c>
      <c r="AG260" s="13">
        <f>MIN(W260:AF260)</f>
        <v/>
      </c>
    </row>
    <row r="261">
      <c r="B261" s="2" t="n">
        <v>248</v>
      </c>
      <c r="C261" s="20" t="n">
        <v>0.874539</v>
      </c>
      <c r="D261" s="20" t="n">
        <v>0.070642</v>
      </c>
      <c r="E261" s="20" t="n">
        <v>0.7879</v>
      </c>
      <c r="F261" s="20" t="n">
        <v>-0.128318</v>
      </c>
      <c r="G261" s="20" t="n">
        <v>1.09844</v>
      </c>
      <c r="H261" s="20" t="n">
        <v>0.08345</v>
      </c>
      <c r="I261" s="20" t="n">
        <v>-0.696993</v>
      </c>
      <c r="J261" s="20" t="n">
        <v>2.137245</v>
      </c>
      <c r="K261" s="20" t="n">
        <v>0.743753</v>
      </c>
      <c r="L261" s="20" t="n">
        <v>0.955436</v>
      </c>
      <c r="M261" s="17">
        <f>Projection!$C$13*EXP($C$5+SQRT($C$4)*C261)+(Projection!$C$20+MAX(0,Projection!$C$14-Projection!$C$13)/Projection!$C$4-Projection!$C$21)*EXP($C$5+SQRT($C$4)*C261)^0.5</f>
        <v/>
      </c>
      <c r="N261" s="17">
        <f>M261*EXP($C$5+SQRT($C$4)*D261)+(Projection!$D$20+MAX(0,Projection!$C$24-M261)/Projection!$C$4-Projection!$D$21)*EXP($C$5+SQRT($C$4)*D261)^0.5</f>
        <v/>
      </c>
      <c r="O261" s="17">
        <f>N261*EXP($C$5+SQRT($C$4)*E261)+(Projection!$E$20+MAX(0,Projection!$D$24-N261)/Projection!$C$4-Projection!$E$21)*EXP($C$5+SQRT($C$4)*E261)^0.5</f>
        <v/>
      </c>
      <c r="P261" s="17">
        <f>O261*EXP($C$5+SQRT($C$4)*F261)+(Projection!$F$20+MAX(0,Projection!$E$24-O261)/Projection!$C$4-Projection!$F$21)*EXP($C$5+SQRT($C$4)*F261)^0.5</f>
        <v/>
      </c>
      <c r="Q261" s="17">
        <f>P261*EXP($C$5+SQRT($C$4)*G261)+(Projection!$G$20+MAX(0,Projection!$F$24-P261)/Projection!$C$4-Projection!$G$21)*EXP($C$5+SQRT($C$4)*G261)^0.5</f>
        <v/>
      </c>
      <c r="R261" s="17">
        <f>Q261*EXP($C$5+SQRT($C$4)*H261)+(Projection!$H$20+MAX(0,Projection!$G$24-Q261)/Projection!$C$4-Projection!$H$21)*EXP($C$5+SQRT($C$4)*H261)^0.5</f>
        <v/>
      </c>
      <c r="S261" s="17">
        <f>R261*EXP($C$5+SQRT($C$4)*I261)+(Projection!$I$20+MAX(0,Projection!$H$24-R261)/Projection!$C$4-Projection!$I$21)*EXP($C$5+SQRT($C$4)*I261)^0.5</f>
        <v/>
      </c>
      <c r="T261" s="17">
        <f>S261*EXP($C$5+SQRT($C$4)*J261)+(Projection!$J$20+MAX(0,Projection!$I$24-S261)/Projection!$C$4-Projection!$J$21)*EXP($C$5+SQRT($C$4)*J261)^0.5</f>
        <v/>
      </c>
      <c r="U261" s="17">
        <f>T261*EXP($C$5+SQRT($C$4)*K261)+(Projection!$K$20+MAX(0,Projection!$J$24-T261)/Projection!$C$4-Projection!$K$21)*EXP($C$5+SQRT($C$4)*K261)^0.5</f>
        <v/>
      </c>
      <c r="V261" s="17">
        <f>U261*EXP($C$5+SQRT($C$4)*L261)+(Projection!$L$20+MAX(0,Projection!$K$24-U261)/Projection!$C$4-Projection!$L$21)*EXP($C$5+SQRT($C$4)*L261)^0.5</f>
        <v/>
      </c>
      <c r="W261" s="13">
        <f>M261/Projection!$C$24</f>
        <v/>
      </c>
      <c r="X261" s="13">
        <f>N261/Projection!$D$24</f>
        <v/>
      </c>
      <c r="Y261" s="13">
        <f>O261/Projection!$E$24</f>
        <v/>
      </c>
      <c r="Z261" s="13">
        <f>P261/Projection!$F$24</f>
        <v/>
      </c>
      <c r="AA261" s="13">
        <f>Q261/Projection!$G$24</f>
        <v/>
      </c>
      <c r="AB261" s="13">
        <f>R261/Projection!$H$24</f>
        <v/>
      </c>
      <c r="AC261" s="13">
        <f>S261/Projection!$I$24</f>
        <v/>
      </c>
      <c r="AD261" s="13">
        <f>T261/Projection!$J$24</f>
        <v/>
      </c>
      <c r="AE261" s="13">
        <f>U261/Projection!$K$24</f>
        <v/>
      </c>
      <c r="AF261" s="13">
        <f>V261/Projection!$L$24</f>
        <v/>
      </c>
      <c r="AG261" s="13">
        <f>MIN(W261:AF261)</f>
        <v/>
      </c>
    </row>
    <row r="262">
      <c r="B262" s="2" t="n">
        <v>249</v>
      </c>
      <c r="C262" s="20" t="n">
        <v>-0.359503</v>
      </c>
      <c r="D262" s="20" t="n">
        <v>-0.426393</v>
      </c>
      <c r="E262" s="20" t="n">
        <v>-0.238738</v>
      </c>
      <c r="F262" s="20" t="n">
        <v>0.295981</v>
      </c>
      <c r="G262" s="20" t="n">
        <v>-2.142357</v>
      </c>
      <c r="H262" s="20" t="n">
        <v>-0.758127</v>
      </c>
      <c r="I262" s="20" t="n">
        <v>-1.514777</v>
      </c>
      <c r="J262" s="20" t="n">
        <v>-1.270599</v>
      </c>
      <c r="K262" s="20" t="n">
        <v>0.296507</v>
      </c>
      <c r="L262" s="20" t="n">
        <v>-0.086506</v>
      </c>
      <c r="M262" s="17">
        <f>Projection!$C$13*EXP($C$5+SQRT($C$4)*C262)+(Projection!$C$20+MAX(0,Projection!$C$14-Projection!$C$13)/Projection!$C$4-Projection!$C$21)*EXP($C$5+SQRT($C$4)*C262)^0.5</f>
        <v/>
      </c>
      <c r="N262" s="17">
        <f>M262*EXP($C$5+SQRT($C$4)*D262)+(Projection!$D$20+MAX(0,Projection!$C$24-M262)/Projection!$C$4-Projection!$D$21)*EXP($C$5+SQRT($C$4)*D262)^0.5</f>
        <v/>
      </c>
      <c r="O262" s="17">
        <f>N262*EXP($C$5+SQRT($C$4)*E262)+(Projection!$E$20+MAX(0,Projection!$D$24-N262)/Projection!$C$4-Projection!$E$21)*EXP($C$5+SQRT($C$4)*E262)^0.5</f>
        <v/>
      </c>
      <c r="P262" s="17">
        <f>O262*EXP($C$5+SQRT($C$4)*F262)+(Projection!$F$20+MAX(0,Projection!$E$24-O262)/Projection!$C$4-Projection!$F$21)*EXP($C$5+SQRT($C$4)*F262)^0.5</f>
        <v/>
      </c>
      <c r="Q262" s="17">
        <f>P262*EXP($C$5+SQRT($C$4)*G262)+(Projection!$G$20+MAX(0,Projection!$F$24-P262)/Projection!$C$4-Projection!$G$21)*EXP($C$5+SQRT($C$4)*G262)^0.5</f>
        <v/>
      </c>
      <c r="R262" s="17">
        <f>Q262*EXP($C$5+SQRT($C$4)*H262)+(Projection!$H$20+MAX(0,Projection!$G$24-Q262)/Projection!$C$4-Projection!$H$21)*EXP($C$5+SQRT($C$4)*H262)^0.5</f>
        <v/>
      </c>
      <c r="S262" s="17">
        <f>R262*EXP($C$5+SQRT($C$4)*I262)+(Projection!$I$20+MAX(0,Projection!$H$24-R262)/Projection!$C$4-Projection!$I$21)*EXP($C$5+SQRT($C$4)*I262)^0.5</f>
        <v/>
      </c>
      <c r="T262" s="17">
        <f>S262*EXP($C$5+SQRT($C$4)*J262)+(Projection!$J$20+MAX(0,Projection!$I$24-S262)/Projection!$C$4-Projection!$J$21)*EXP($C$5+SQRT($C$4)*J262)^0.5</f>
        <v/>
      </c>
      <c r="U262" s="17">
        <f>T262*EXP($C$5+SQRT($C$4)*K262)+(Projection!$K$20+MAX(0,Projection!$J$24-T262)/Projection!$C$4-Projection!$K$21)*EXP($C$5+SQRT($C$4)*K262)^0.5</f>
        <v/>
      </c>
      <c r="V262" s="17">
        <f>U262*EXP($C$5+SQRT($C$4)*L262)+(Projection!$L$20+MAX(0,Projection!$K$24-U262)/Projection!$C$4-Projection!$L$21)*EXP($C$5+SQRT($C$4)*L262)^0.5</f>
        <v/>
      </c>
      <c r="W262" s="13">
        <f>M262/Projection!$C$24</f>
        <v/>
      </c>
      <c r="X262" s="13">
        <f>N262/Projection!$D$24</f>
        <v/>
      </c>
      <c r="Y262" s="13">
        <f>O262/Projection!$E$24</f>
        <v/>
      </c>
      <c r="Z262" s="13">
        <f>P262/Projection!$F$24</f>
        <v/>
      </c>
      <c r="AA262" s="13">
        <f>Q262/Projection!$G$24</f>
        <v/>
      </c>
      <c r="AB262" s="13">
        <f>R262/Projection!$H$24</f>
        <v/>
      </c>
      <c r="AC262" s="13">
        <f>S262/Projection!$I$24</f>
        <v/>
      </c>
      <c r="AD262" s="13">
        <f>T262/Projection!$J$24</f>
        <v/>
      </c>
      <c r="AE262" s="13">
        <f>U262/Projection!$K$24</f>
        <v/>
      </c>
      <c r="AF262" s="13">
        <f>V262/Projection!$L$24</f>
        <v/>
      </c>
      <c r="AG262" s="13">
        <f>MIN(W262:AF262)</f>
        <v/>
      </c>
    </row>
    <row r="263">
      <c r="B263" s="2" t="n">
        <v>250</v>
      </c>
      <c r="C263" s="20" t="n">
        <v>0.297571</v>
      </c>
      <c r="D263" s="20" t="n">
        <v>0.74103</v>
      </c>
      <c r="E263" s="20" t="n">
        <v>1.552488</v>
      </c>
      <c r="F263" s="20" t="n">
        <v>0.223416</v>
      </c>
      <c r="G263" s="20" t="n">
        <v>-0.573111</v>
      </c>
      <c r="H263" s="20" t="n">
        <v>-1.277238</v>
      </c>
      <c r="I263" s="20" t="n">
        <v>-0.664048</v>
      </c>
      <c r="J263" s="20" t="n">
        <v>1.04743</v>
      </c>
      <c r="K263" s="20" t="n">
        <v>-0.798023</v>
      </c>
      <c r="L263" s="20" t="n">
        <v>0.029624</v>
      </c>
      <c r="M263" s="17">
        <f>Projection!$C$13*EXP($C$5+SQRT($C$4)*C263)+(Projection!$C$20+MAX(0,Projection!$C$14-Projection!$C$13)/Projection!$C$4-Projection!$C$21)*EXP($C$5+SQRT($C$4)*C263)^0.5</f>
        <v/>
      </c>
      <c r="N263" s="17">
        <f>M263*EXP($C$5+SQRT($C$4)*D263)+(Projection!$D$20+MAX(0,Projection!$C$24-M263)/Projection!$C$4-Projection!$D$21)*EXP($C$5+SQRT($C$4)*D263)^0.5</f>
        <v/>
      </c>
      <c r="O263" s="17">
        <f>N263*EXP($C$5+SQRT($C$4)*E263)+(Projection!$E$20+MAX(0,Projection!$D$24-N263)/Projection!$C$4-Projection!$E$21)*EXP($C$5+SQRT($C$4)*E263)^0.5</f>
        <v/>
      </c>
      <c r="P263" s="17">
        <f>O263*EXP($C$5+SQRT($C$4)*F263)+(Projection!$F$20+MAX(0,Projection!$E$24-O263)/Projection!$C$4-Projection!$F$21)*EXP($C$5+SQRT($C$4)*F263)^0.5</f>
        <v/>
      </c>
      <c r="Q263" s="17">
        <f>P263*EXP($C$5+SQRT($C$4)*G263)+(Projection!$G$20+MAX(0,Projection!$F$24-P263)/Projection!$C$4-Projection!$G$21)*EXP($C$5+SQRT($C$4)*G263)^0.5</f>
        <v/>
      </c>
      <c r="R263" s="17">
        <f>Q263*EXP($C$5+SQRT($C$4)*H263)+(Projection!$H$20+MAX(0,Projection!$G$24-Q263)/Projection!$C$4-Projection!$H$21)*EXP($C$5+SQRT($C$4)*H263)^0.5</f>
        <v/>
      </c>
      <c r="S263" s="17">
        <f>R263*EXP($C$5+SQRT($C$4)*I263)+(Projection!$I$20+MAX(0,Projection!$H$24-R263)/Projection!$C$4-Projection!$I$21)*EXP($C$5+SQRT($C$4)*I263)^0.5</f>
        <v/>
      </c>
      <c r="T263" s="17">
        <f>S263*EXP($C$5+SQRT($C$4)*J263)+(Projection!$J$20+MAX(0,Projection!$I$24-S263)/Projection!$C$4-Projection!$J$21)*EXP($C$5+SQRT($C$4)*J263)^0.5</f>
        <v/>
      </c>
      <c r="U263" s="17">
        <f>T263*EXP($C$5+SQRT($C$4)*K263)+(Projection!$K$20+MAX(0,Projection!$J$24-T263)/Projection!$C$4-Projection!$K$21)*EXP($C$5+SQRT($C$4)*K263)^0.5</f>
        <v/>
      </c>
      <c r="V263" s="17">
        <f>U263*EXP($C$5+SQRT($C$4)*L263)+(Projection!$L$20+MAX(0,Projection!$K$24-U263)/Projection!$C$4-Projection!$L$21)*EXP($C$5+SQRT($C$4)*L263)^0.5</f>
        <v/>
      </c>
      <c r="W263" s="13">
        <f>M263/Projection!$C$24</f>
        <v/>
      </c>
      <c r="X263" s="13">
        <f>N263/Projection!$D$24</f>
        <v/>
      </c>
      <c r="Y263" s="13">
        <f>O263/Projection!$E$24</f>
        <v/>
      </c>
      <c r="Z263" s="13">
        <f>P263/Projection!$F$24</f>
        <v/>
      </c>
      <c r="AA263" s="13">
        <f>Q263/Projection!$G$24</f>
        <v/>
      </c>
      <c r="AB263" s="13">
        <f>R263/Projection!$H$24</f>
        <v/>
      </c>
      <c r="AC263" s="13">
        <f>S263/Projection!$I$24</f>
        <v/>
      </c>
      <c r="AD263" s="13">
        <f>T263/Projection!$J$24</f>
        <v/>
      </c>
      <c r="AE263" s="13">
        <f>U263/Projection!$K$24</f>
        <v/>
      </c>
      <c r="AF263" s="13">
        <f>V263/Projection!$L$24</f>
        <v/>
      </c>
      <c r="AG263" s="13">
        <f>MIN(W263:AF263)</f>
        <v/>
      </c>
    </row>
    <row r="264">
      <c r="B264" s="2" t="n">
        <v>251</v>
      </c>
      <c r="C264" s="20" t="n">
        <v>0.003495</v>
      </c>
      <c r="D264" s="20" t="n">
        <v>-0.8928430000000001</v>
      </c>
      <c r="E264" s="20" t="n">
        <v>-0.147338</v>
      </c>
      <c r="F264" s="20" t="n">
        <v>-0.25223</v>
      </c>
      <c r="G264" s="20" t="n">
        <v>-1.271613</v>
      </c>
      <c r="H264" s="20" t="n">
        <v>-0.011256</v>
      </c>
      <c r="I264" s="20" t="n">
        <v>-2.481371</v>
      </c>
      <c r="J264" s="20" t="n">
        <v>-1.054901</v>
      </c>
      <c r="K264" s="20" t="n">
        <v>-0.594285</v>
      </c>
      <c r="L264" s="20" t="n">
        <v>0.859864</v>
      </c>
      <c r="M264" s="17">
        <f>Projection!$C$13*EXP($C$5+SQRT($C$4)*C264)+(Projection!$C$20+MAX(0,Projection!$C$14-Projection!$C$13)/Projection!$C$4-Projection!$C$21)*EXP($C$5+SQRT($C$4)*C264)^0.5</f>
        <v/>
      </c>
      <c r="N264" s="17">
        <f>M264*EXP($C$5+SQRT($C$4)*D264)+(Projection!$D$20+MAX(0,Projection!$C$24-M264)/Projection!$C$4-Projection!$D$21)*EXP($C$5+SQRT($C$4)*D264)^0.5</f>
        <v/>
      </c>
      <c r="O264" s="17">
        <f>N264*EXP($C$5+SQRT($C$4)*E264)+(Projection!$E$20+MAX(0,Projection!$D$24-N264)/Projection!$C$4-Projection!$E$21)*EXP($C$5+SQRT($C$4)*E264)^0.5</f>
        <v/>
      </c>
      <c r="P264" s="17">
        <f>O264*EXP($C$5+SQRT($C$4)*F264)+(Projection!$F$20+MAX(0,Projection!$E$24-O264)/Projection!$C$4-Projection!$F$21)*EXP($C$5+SQRT($C$4)*F264)^0.5</f>
        <v/>
      </c>
      <c r="Q264" s="17">
        <f>P264*EXP($C$5+SQRT($C$4)*G264)+(Projection!$G$20+MAX(0,Projection!$F$24-P264)/Projection!$C$4-Projection!$G$21)*EXP($C$5+SQRT($C$4)*G264)^0.5</f>
        <v/>
      </c>
      <c r="R264" s="17">
        <f>Q264*EXP($C$5+SQRT($C$4)*H264)+(Projection!$H$20+MAX(0,Projection!$G$24-Q264)/Projection!$C$4-Projection!$H$21)*EXP($C$5+SQRT($C$4)*H264)^0.5</f>
        <v/>
      </c>
      <c r="S264" s="17">
        <f>R264*EXP($C$5+SQRT($C$4)*I264)+(Projection!$I$20+MAX(0,Projection!$H$24-R264)/Projection!$C$4-Projection!$I$21)*EXP($C$5+SQRT($C$4)*I264)^0.5</f>
        <v/>
      </c>
      <c r="T264" s="17">
        <f>S264*EXP($C$5+SQRT($C$4)*J264)+(Projection!$J$20+MAX(0,Projection!$I$24-S264)/Projection!$C$4-Projection!$J$21)*EXP($C$5+SQRT($C$4)*J264)^0.5</f>
        <v/>
      </c>
      <c r="U264" s="17">
        <f>T264*EXP($C$5+SQRT($C$4)*K264)+(Projection!$K$20+MAX(0,Projection!$J$24-T264)/Projection!$C$4-Projection!$K$21)*EXP($C$5+SQRT($C$4)*K264)^0.5</f>
        <v/>
      </c>
      <c r="V264" s="17">
        <f>U264*EXP($C$5+SQRT($C$4)*L264)+(Projection!$L$20+MAX(0,Projection!$K$24-U264)/Projection!$C$4-Projection!$L$21)*EXP($C$5+SQRT($C$4)*L264)^0.5</f>
        <v/>
      </c>
      <c r="W264" s="13">
        <f>M264/Projection!$C$24</f>
        <v/>
      </c>
      <c r="X264" s="13">
        <f>N264/Projection!$D$24</f>
        <v/>
      </c>
      <c r="Y264" s="13">
        <f>O264/Projection!$E$24</f>
        <v/>
      </c>
      <c r="Z264" s="13">
        <f>P264/Projection!$F$24</f>
        <v/>
      </c>
      <c r="AA264" s="13">
        <f>Q264/Projection!$G$24</f>
        <v/>
      </c>
      <c r="AB264" s="13">
        <f>R264/Projection!$H$24</f>
        <v/>
      </c>
      <c r="AC264" s="13">
        <f>S264/Projection!$I$24</f>
        <v/>
      </c>
      <c r="AD264" s="13">
        <f>T264/Projection!$J$24</f>
        <v/>
      </c>
      <c r="AE264" s="13">
        <f>U264/Projection!$K$24</f>
        <v/>
      </c>
      <c r="AF264" s="13">
        <f>V264/Projection!$L$24</f>
        <v/>
      </c>
      <c r="AG264" s="13">
        <f>MIN(W264:AF264)</f>
        <v/>
      </c>
    </row>
    <row r="265">
      <c r="B265" s="2" t="n">
        <v>252</v>
      </c>
      <c r="C265" s="20" t="n">
        <v>-0.879695</v>
      </c>
      <c r="D265" s="20" t="n">
        <v>0.513697</v>
      </c>
      <c r="E265" s="20" t="n">
        <v>2.024795</v>
      </c>
      <c r="F265" s="20" t="n">
        <v>1.366194</v>
      </c>
      <c r="G265" s="20" t="n">
        <v>-0.270606</v>
      </c>
      <c r="H265" s="20" t="n">
        <v>-0.466955</v>
      </c>
      <c r="I265" s="20" t="n">
        <v>-0.292887</v>
      </c>
      <c r="J265" s="20" t="n">
        <v>-1.249149</v>
      </c>
      <c r="K265" s="20" t="n">
        <v>0.144998</v>
      </c>
      <c r="L265" s="20" t="n">
        <v>-1.505225</v>
      </c>
      <c r="M265" s="17">
        <f>Projection!$C$13*EXP($C$5+SQRT($C$4)*C265)+(Projection!$C$20+MAX(0,Projection!$C$14-Projection!$C$13)/Projection!$C$4-Projection!$C$21)*EXP($C$5+SQRT($C$4)*C265)^0.5</f>
        <v/>
      </c>
      <c r="N265" s="17">
        <f>M265*EXP($C$5+SQRT($C$4)*D265)+(Projection!$D$20+MAX(0,Projection!$C$24-M265)/Projection!$C$4-Projection!$D$21)*EXP($C$5+SQRT($C$4)*D265)^0.5</f>
        <v/>
      </c>
      <c r="O265" s="17">
        <f>N265*EXP($C$5+SQRT($C$4)*E265)+(Projection!$E$20+MAX(0,Projection!$D$24-N265)/Projection!$C$4-Projection!$E$21)*EXP($C$5+SQRT($C$4)*E265)^0.5</f>
        <v/>
      </c>
      <c r="P265" s="17">
        <f>O265*EXP($C$5+SQRT($C$4)*F265)+(Projection!$F$20+MAX(0,Projection!$E$24-O265)/Projection!$C$4-Projection!$F$21)*EXP($C$5+SQRT($C$4)*F265)^0.5</f>
        <v/>
      </c>
      <c r="Q265" s="17">
        <f>P265*EXP($C$5+SQRT($C$4)*G265)+(Projection!$G$20+MAX(0,Projection!$F$24-P265)/Projection!$C$4-Projection!$G$21)*EXP($C$5+SQRT($C$4)*G265)^0.5</f>
        <v/>
      </c>
      <c r="R265" s="17">
        <f>Q265*EXP($C$5+SQRT($C$4)*H265)+(Projection!$H$20+MAX(0,Projection!$G$24-Q265)/Projection!$C$4-Projection!$H$21)*EXP($C$5+SQRT($C$4)*H265)^0.5</f>
        <v/>
      </c>
      <c r="S265" s="17">
        <f>R265*EXP($C$5+SQRT($C$4)*I265)+(Projection!$I$20+MAX(0,Projection!$H$24-R265)/Projection!$C$4-Projection!$I$21)*EXP($C$5+SQRT($C$4)*I265)^0.5</f>
        <v/>
      </c>
      <c r="T265" s="17">
        <f>S265*EXP($C$5+SQRT($C$4)*J265)+(Projection!$J$20+MAX(0,Projection!$I$24-S265)/Projection!$C$4-Projection!$J$21)*EXP($C$5+SQRT($C$4)*J265)^0.5</f>
        <v/>
      </c>
      <c r="U265" s="17">
        <f>T265*EXP($C$5+SQRT($C$4)*K265)+(Projection!$K$20+MAX(0,Projection!$J$24-T265)/Projection!$C$4-Projection!$K$21)*EXP($C$5+SQRT($C$4)*K265)^0.5</f>
        <v/>
      </c>
      <c r="V265" s="17">
        <f>U265*EXP($C$5+SQRT($C$4)*L265)+(Projection!$L$20+MAX(0,Projection!$K$24-U265)/Projection!$C$4-Projection!$L$21)*EXP($C$5+SQRT($C$4)*L265)^0.5</f>
        <v/>
      </c>
      <c r="W265" s="13">
        <f>M265/Projection!$C$24</f>
        <v/>
      </c>
      <c r="X265" s="13">
        <f>N265/Projection!$D$24</f>
        <v/>
      </c>
      <c r="Y265" s="13">
        <f>O265/Projection!$E$24</f>
        <v/>
      </c>
      <c r="Z265" s="13">
        <f>P265/Projection!$F$24</f>
        <v/>
      </c>
      <c r="AA265" s="13">
        <f>Q265/Projection!$G$24</f>
        <v/>
      </c>
      <c r="AB265" s="13">
        <f>R265/Projection!$H$24</f>
        <v/>
      </c>
      <c r="AC265" s="13">
        <f>S265/Projection!$I$24</f>
        <v/>
      </c>
      <c r="AD265" s="13">
        <f>T265/Projection!$J$24</f>
        <v/>
      </c>
      <c r="AE265" s="13">
        <f>U265/Projection!$K$24</f>
        <v/>
      </c>
      <c r="AF265" s="13">
        <f>V265/Projection!$L$24</f>
        <v/>
      </c>
      <c r="AG265" s="13">
        <f>MIN(W265:AF265)</f>
        <v/>
      </c>
    </row>
    <row r="266">
      <c r="B266" s="2" t="n">
        <v>253</v>
      </c>
      <c r="C266" s="20" t="n">
        <v>1.362342</v>
      </c>
      <c r="D266" s="20" t="n">
        <v>0.238627</v>
      </c>
      <c r="E266" s="20" t="n">
        <v>-0.392625</v>
      </c>
      <c r="F266" s="20" t="n">
        <v>0.258617</v>
      </c>
      <c r="G266" s="20" t="n">
        <v>0.440945</v>
      </c>
      <c r="H266" s="20" t="n">
        <v>-1.177969</v>
      </c>
      <c r="I266" s="20" t="n">
        <v>0.504873</v>
      </c>
      <c r="J266" s="20" t="n">
        <v>2.176857</v>
      </c>
      <c r="K266" s="20" t="n">
        <v>-0.446807</v>
      </c>
      <c r="L266" s="20" t="n">
        <v>-0.047683</v>
      </c>
      <c r="M266" s="17">
        <f>Projection!$C$13*EXP($C$5+SQRT($C$4)*C266)+(Projection!$C$20+MAX(0,Projection!$C$14-Projection!$C$13)/Projection!$C$4-Projection!$C$21)*EXP($C$5+SQRT($C$4)*C266)^0.5</f>
        <v/>
      </c>
      <c r="N266" s="17">
        <f>M266*EXP($C$5+SQRT($C$4)*D266)+(Projection!$D$20+MAX(0,Projection!$C$24-M266)/Projection!$C$4-Projection!$D$21)*EXP($C$5+SQRT($C$4)*D266)^0.5</f>
        <v/>
      </c>
      <c r="O266" s="17">
        <f>N266*EXP($C$5+SQRT($C$4)*E266)+(Projection!$E$20+MAX(0,Projection!$D$24-N266)/Projection!$C$4-Projection!$E$21)*EXP($C$5+SQRT($C$4)*E266)^0.5</f>
        <v/>
      </c>
      <c r="P266" s="17">
        <f>O266*EXP($C$5+SQRT($C$4)*F266)+(Projection!$F$20+MAX(0,Projection!$E$24-O266)/Projection!$C$4-Projection!$F$21)*EXP($C$5+SQRT($C$4)*F266)^0.5</f>
        <v/>
      </c>
      <c r="Q266" s="17">
        <f>P266*EXP($C$5+SQRT($C$4)*G266)+(Projection!$G$20+MAX(0,Projection!$F$24-P266)/Projection!$C$4-Projection!$G$21)*EXP($C$5+SQRT($C$4)*G266)^0.5</f>
        <v/>
      </c>
      <c r="R266" s="17">
        <f>Q266*EXP($C$5+SQRT($C$4)*H266)+(Projection!$H$20+MAX(0,Projection!$G$24-Q266)/Projection!$C$4-Projection!$H$21)*EXP($C$5+SQRT($C$4)*H266)^0.5</f>
        <v/>
      </c>
      <c r="S266" s="17">
        <f>R266*EXP($C$5+SQRT($C$4)*I266)+(Projection!$I$20+MAX(0,Projection!$H$24-R266)/Projection!$C$4-Projection!$I$21)*EXP($C$5+SQRT($C$4)*I266)^0.5</f>
        <v/>
      </c>
      <c r="T266" s="17">
        <f>S266*EXP($C$5+SQRT($C$4)*J266)+(Projection!$J$20+MAX(0,Projection!$I$24-S266)/Projection!$C$4-Projection!$J$21)*EXP($C$5+SQRT($C$4)*J266)^0.5</f>
        <v/>
      </c>
      <c r="U266" s="17">
        <f>T266*EXP($C$5+SQRT($C$4)*K266)+(Projection!$K$20+MAX(0,Projection!$J$24-T266)/Projection!$C$4-Projection!$K$21)*EXP($C$5+SQRT($C$4)*K266)^0.5</f>
        <v/>
      </c>
      <c r="V266" s="17">
        <f>U266*EXP($C$5+SQRT($C$4)*L266)+(Projection!$L$20+MAX(0,Projection!$K$24-U266)/Projection!$C$4-Projection!$L$21)*EXP($C$5+SQRT($C$4)*L266)^0.5</f>
        <v/>
      </c>
      <c r="W266" s="13">
        <f>M266/Projection!$C$24</f>
        <v/>
      </c>
      <c r="X266" s="13">
        <f>N266/Projection!$D$24</f>
        <v/>
      </c>
      <c r="Y266" s="13">
        <f>O266/Projection!$E$24</f>
        <v/>
      </c>
      <c r="Z266" s="13">
        <f>P266/Projection!$F$24</f>
        <v/>
      </c>
      <c r="AA266" s="13">
        <f>Q266/Projection!$G$24</f>
        <v/>
      </c>
      <c r="AB266" s="13">
        <f>R266/Projection!$H$24</f>
        <v/>
      </c>
      <c r="AC266" s="13">
        <f>S266/Projection!$I$24</f>
        <v/>
      </c>
      <c r="AD266" s="13">
        <f>T266/Projection!$J$24</f>
        <v/>
      </c>
      <c r="AE266" s="13">
        <f>U266/Projection!$K$24</f>
        <v/>
      </c>
      <c r="AF266" s="13">
        <f>V266/Projection!$L$24</f>
        <v/>
      </c>
      <c r="AG266" s="13">
        <f>MIN(W266:AF266)</f>
        <v/>
      </c>
    </row>
    <row r="267">
      <c r="B267" s="2" t="n">
        <v>254</v>
      </c>
      <c r="C267" s="20" t="n">
        <v>-0.53078</v>
      </c>
      <c r="D267" s="20" t="n">
        <v>0.858229</v>
      </c>
      <c r="E267" s="20" t="n">
        <v>-0.667857</v>
      </c>
      <c r="F267" s="20" t="n">
        <v>0.454676</v>
      </c>
      <c r="G267" s="20" t="n">
        <v>-1.960449</v>
      </c>
      <c r="H267" s="20" t="n">
        <v>0.716207</v>
      </c>
      <c r="I267" s="20" t="n">
        <v>-0.403948</v>
      </c>
      <c r="J267" s="20" t="n">
        <v>0.595396</v>
      </c>
      <c r="K267" s="20" t="n">
        <v>-0.214338</v>
      </c>
      <c r="L267" s="20" t="n">
        <v>-1.501107</v>
      </c>
      <c r="M267" s="17">
        <f>Projection!$C$13*EXP($C$5+SQRT($C$4)*C267)+(Projection!$C$20+MAX(0,Projection!$C$14-Projection!$C$13)/Projection!$C$4-Projection!$C$21)*EXP($C$5+SQRT($C$4)*C267)^0.5</f>
        <v/>
      </c>
      <c r="N267" s="17">
        <f>M267*EXP($C$5+SQRT($C$4)*D267)+(Projection!$D$20+MAX(0,Projection!$C$24-M267)/Projection!$C$4-Projection!$D$21)*EXP($C$5+SQRT($C$4)*D267)^0.5</f>
        <v/>
      </c>
      <c r="O267" s="17">
        <f>N267*EXP($C$5+SQRT($C$4)*E267)+(Projection!$E$20+MAX(0,Projection!$D$24-N267)/Projection!$C$4-Projection!$E$21)*EXP($C$5+SQRT($C$4)*E267)^0.5</f>
        <v/>
      </c>
      <c r="P267" s="17">
        <f>O267*EXP($C$5+SQRT($C$4)*F267)+(Projection!$F$20+MAX(0,Projection!$E$24-O267)/Projection!$C$4-Projection!$F$21)*EXP($C$5+SQRT($C$4)*F267)^0.5</f>
        <v/>
      </c>
      <c r="Q267" s="17">
        <f>P267*EXP($C$5+SQRT($C$4)*G267)+(Projection!$G$20+MAX(0,Projection!$F$24-P267)/Projection!$C$4-Projection!$G$21)*EXP($C$5+SQRT($C$4)*G267)^0.5</f>
        <v/>
      </c>
      <c r="R267" s="17">
        <f>Q267*EXP($C$5+SQRT($C$4)*H267)+(Projection!$H$20+MAX(0,Projection!$G$24-Q267)/Projection!$C$4-Projection!$H$21)*EXP($C$5+SQRT($C$4)*H267)^0.5</f>
        <v/>
      </c>
      <c r="S267" s="17">
        <f>R267*EXP($C$5+SQRT($C$4)*I267)+(Projection!$I$20+MAX(0,Projection!$H$24-R267)/Projection!$C$4-Projection!$I$21)*EXP($C$5+SQRT($C$4)*I267)^0.5</f>
        <v/>
      </c>
      <c r="T267" s="17">
        <f>S267*EXP($C$5+SQRT($C$4)*J267)+(Projection!$J$20+MAX(0,Projection!$I$24-S267)/Projection!$C$4-Projection!$J$21)*EXP($C$5+SQRT($C$4)*J267)^0.5</f>
        <v/>
      </c>
      <c r="U267" s="17">
        <f>T267*EXP($C$5+SQRT($C$4)*K267)+(Projection!$K$20+MAX(0,Projection!$J$24-T267)/Projection!$C$4-Projection!$K$21)*EXP($C$5+SQRT($C$4)*K267)^0.5</f>
        <v/>
      </c>
      <c r="V267" s="17">
        <f>U267*EXP($C$5+SQRT($C$4)*L267)+(Projection!$L$20+MAX(0,Projection!$K$24-U267)/Projection!$C$4-Projection!$L$21)*EXP($C$5+SQRT($C$4)*L267)^0.5</f>
        <v/>
      </c>
      <c r="W267" s="13">
        <f>M267/Projection!$C$24</f>
        <v/>
      </c>
      <c r="X267" s="13">
        <f>N267/Projection!$D$24</f>
        <v/>
      </c>
      <c r="Y267" s="13">
        <f>O267/Projection!$E$24</f>
        <v/>
      </c>
      <c r="Z267" s="13">
        <f>P267/Projection!$F$24</f>
        <v/>
      </c>
      <c r="AA267" s="13">
        <f>Q267/Projection!$G$24</f>
        <v/>
      </c>
      <c r="AB267" s="13">
        <f>R267/Projection!$H$24</f>
        <v/>
      </c>
      <c r="AC267" s="13">
        <f>S267/Projection!$I$24</f>
        <v/>
      </c>
      <c r="AD267" s="13">
        <f>T267/Projection!$J$24</f>
        <v/>
      </c>
      <c r="AE267" s="13">
        <f>U267/Projection!$K$24</f>
        <v/>
      </c>
      <c r="AF267" s="13">
        <f>V267/Projection!$L$24</f>
        <v/>
      </c>
      <c r="AG267" s="13">
        <f>MIN(W267:AF267)</f>
        <v/>
      </c>
    </row>
    <row r="268">
      <c r="B268" s="2" t="n">
        <v>255</v>
      </c>
      <c r="C268" s="20" t="n">
        <v>0.84518</v>
      </c>
      <c r="D268" s="20" t="n">
        <v>0.391668</v>
      </c>
      <c r="E268" s="20" t="n">
        <v>1.199365</v>
      </c>
      <c r="F268" s="20" t="n">
        <v>-0.737591</v>
      </c>
      <c r="G268" s="20" t="n">
        <v>0.474928</v>
      </c>
      <c r="H268" s="20" t="n">
        <v>0.6056319999999999</v>
      </c>
      <c r="I268" s="20" t="n">
        <v>-0.31821</v>
      </c>
      <c r="J268" s="20" t="n">
        <v>0.294619</v>
      </c>
      <c r="K268" s="20" t="n">
        <v>-0.047869</v>
      </c>
      <c r="L268" s="20" t="n">
        <v>0.05954</v>
      </c>
      <c r="M268" s="17">
        <f>Projection!$C$13*EXP($C$5+SQRT($C$4)*C268)+(Projection!$C$20+MAX(0,Projection!$C$14-Projection!$C$13)/Projection!$C$4-Projection!$C$21)*EXP($C$5+SQRT($C$4)*C268)^0.5</f>
        <v/>
      </c>
      <c r="N268" s="17">
        <f>M268*EXP($C$5+SQRT($C$4)*D268)+(Projection!$D$20+MAX(0,Projection!$C$24-M268)/Projection!$C$4-Projection!$D$21)*EXP($C$5+SQRT($C$4)*D268)^0.5</f>
        <v/>
      </c>
      <c r="O268" s="17">
        <f>N268*EXP($C$5+SQRT($C$4)*E268)+(Projection!$E$20+MAX(0,Projection!$D$24-N268)/Projection!$C$4-Projection!$E$21)*EXP($C$5+SQRT($C$4)*E268)^0.5</f>
        <v/>
      </c>
      <c r="P268" s="17">
        <f>O268*EXP($C$5+SQRT($C$4)*F268)+(Projection!$F$20+MAX(0,Projection!$E$24-O268)/Projection!$C$4-Projection!$F$21)*EXP($C$5+SQRT($C$4)*F268)^0.5</f>
        <v/>
      </c>
      <c r="Q268" s="17">
        <f>P268*EXP($C$5+SQRT($C$4)*G268)+(Projection!$G$20+MAX(0,Projection!$F$24-P268)/Projection!$C$4-Projection!$G$21)*EXP($C$5+SQRT($C$4)*G268)^0.5</f>
        <v/>
      </c>
      <c r="R268" s="17">
        <f>Q268*EXP($C$5+SQRT($C$4)*H268)+(Projection!$H$20+MAX(0,Projection!$G$24-Q268)/Projection!$C$4-Projection!$H$21)*EXP($C$5+SQRT($C$4)*H268)^0.5</f>
        <v/>
      </c>
      <c r="S268" s="17">
        <f>R268*EXP($C$5+SQRT($C$4)*I268)+(Projection!$I$20+MAX(0,Projection!$H$24-R268)/Projection!$C$4-Projection!$I$21)*EXP($C$5+SQRT($C$4)*I268)^0.5</f>
        <v/>
      </c>
      <c r="T268" s="17">
        <f>S268*EXP($C$5+SQRT($C$4)*J268)+(Projection!$J$20+MAX(0,Projection!$I$24-S268)/Projection!$C$4-Projection!$J$21)*EXP($C$5+SQRT($C$4)*J268)^0.5</f>
        <v/>
      </c>
      <c r="U268" s="17">
        <f>T268*EXP($C$5+SQRT($C$4)*K268)+(Projection!$K$20+MAX(0,Projection!$J$24-T268)/Projection!$C$4-Projection!$K$21)*EXP($C$5+SQRT($C$4)*K268)^0.5</f>
        <v/>
      </c>
      <c r="V268" s="17">
        <f>U268*EXP($C$5+SQRT($C$4)*L268)+(Projection!$L$20+MAX(0,Projection!$K$24-U268)/Projection!$C$4-Projection!$L$21)*EXP($C$5+SQRT($C$4)*L268)^0.5</f>
        <v/>
      </c>
      <c r="W268" s="13">
        <f>M268/Projection!$C$24</f>
        <v/>
      </c>
      <c r="X268" s="13">
        <f>N268/Projection!$D$24</f>
        <v/>
      </c>
      <c r="Y268" s="13">
        <f>O268/Projection!$E$24</f>
        <v/>
      </c>
      <c r="Z268" s="13">
        <f>P268/Projection!$F$24</f>
        <v/>
      </c>
      <c r="AA268" s="13">
        <f>Q268/Projection!$G$24</f>
        <v/>
      </c>
      <c r="AB268" s="13">
        <f>R268/Projection!$H$24</f>
        <v/>
      </c>
      <c r="AC268" s="13">
        <f>S268/Projection!$I$24</f>
        <v/>
      </c>
      <c r="AD268" s="13">
        <f>T268/Projection!$J$24</f>
        <v/>
      </c>
      <c r="AE268" s="13">
        <f>U268/Projection!$K$24</f>
        <v/>
      </c>
      <c r="AF268" s="13">
        <f>V268/Projection!$L$24</f>
        <v/>
      </c>
      <c r="AG268" s="13">
        <f>MIN(W268:AF268)</f>
        <v/>
      </c>
    </row>
    <row r="269">
      <c r="B269" s="2" t="n">
        <v>256</v>
      </c>
      <c r="C269" s="20" t="n">
        <v>-0.694971</v>
      </c>
      <c r="D269" s="20" t="n">
        <v>0.917168</v>
      </c>
      <c r="E269" s="20" t="n">
        <v>-0.343136</v>
      </c>
      <c r="F269" s="20" t="n">
        <v>0.826182</v>
      </c>
      <c r="G269" s="20" t="n">
        <v>-0.299592</v>
      </c>
      <c r="H269" s="20" t="n">
        <v>1.375448</v>
      </c>
      <c r="I269" s="20" t="n">
        <v>-0.732409</v>
      </c>
      <c r="J269" s="20" t="n">
        <v>0.292529</v>
      </c>
      <c r="K269" s="20" t="n">
        <v>1.241634</v>
      </c>
      <c r="L269" s="20" t="n">
        <v>-0.022846</v>
      </c>
      <c r="M269" s="17">
        <f>Projection!$C$13*EXP($C$5+SQRT($C$4)*C269)+(Projection!$C$20+MAX(0,Projection!$C$14-Projection!$C$13)/Projection!$C$4-Projection!$C$21)*EXP($C$5+SQRT($C$4)*C269)^0.5</f>
        <v/>
      </c>
      <c r="N269" s="17">
        <f>M269*EXP($C$5+SQRT($C$4)*D269)+(Projection!$D$20+MAX(0,Projection!$C$24-M269)/Projection!$C$4-Projection!$D$21)*EXP($C$5+SQRT($C$4)*D269)^0.5</f>
        <v/>
      </c>
      <c r="O269" s="17">
        <f>N269*EXP($C$5+SQRT($C$4)*E269)+(Projection!$E$20+MAX(0,Projection!$D$24-N269)/Projection!$C$4-Projection!$E$21)*EXP($C$5+SQRT($C$4)*E269)^0.5</f>
        <v/>
      </c>
      <c r="P269" s="17">
        <f>O269*EXP($C$5+SQRT($C$4)*F269)+(Projection!$F$20+MAX(0,Projection!$E$24-O269)/Projection!$C$4-Projection!$F$21)*EXP($C$5+SQRT($C$4)*F269)^0.5</f>
        <v/>
      </c>
      <c r="Q269" s="17">
        <f>P269*EXP($C$5+SQRT($C$4)*G269)+(Projection!$G$20+MAX(0,Projection!$F$24-P269)/Projection!$C$4-Projection!$G$21)*EXP($C$5+SQRT($C$4)*G269)^0.5</f>
        <v/>
      </c>
      <c r="R269" s="17">
        <f>Q269*EXP($C$5+SQRT($C$4)*H269)+(Projection!$H$20+MAX(0,Projection!$G$24-Q269)/Projection!$C$4-Projection!$H$21)*EXP($C$5+SQRT($C$4)*H269)^0.5</f>
        <v/>
      </c>
      <c r="S269" s="17">
        <f>R269*EXP($C$5+SQRT($C$4)*I269)+(Projection!$I$20+MAX(0,Projection!$H$24-R269)/Projection!$C$4-Projection!$I$21)*EXP($C$5+SQRT($C$4)*I269)^0.5</f>
        <v/>
      </c>
      <c r="T269" s="17">
        <f>S269*EXP($C$5+SQRT($C$4)*J269)+(Projection!$J$20+MAX(0,Projection!$I$24-S269)/Projection!$C$4-Projection!$J$21)*EXP($C$5+SQRT($C$4)*J269)^0.5</f>
        <v/>
      </c>
      <c r="U269" s="17">
        <f>T269*EXP($C$5+SQRT($C$4)*K269)+(Projection!$K$20+MAX(0,Projection!$J$24-T269)/Projection!$C$4-Projection!$K$21)*EXP($C$5+SQRT($C$4)*K269)^0.5</f>
        <v/>
      </c>
      <c r="V269" s="17">
        <f>U269*EXP($C$5+SQRT($C$4)*L269)+(Projection!$L$20+MAX(0,Projection!$K$24-U269)/Projection!$C$4-Projection!$L$21)*EXP($C$5+SQRT($C$4)*L269)^0.5</f>
        <v/>
      </c>
      <c r="W269" s="13">
        <f>M269/Projection!$C$24</f>
        <v/>
      </c>
      <c r="X269" s="13">
        <f>N269/Projection!$D$24</f>
        <v/>
      </c>
      <c r="Y269" s="13">
        <f>O269/Projection!$E$24</f>
        <v/>
      </c>
      <c r="Z269" s="13">
        <f>P269/Projection!$F$24</f>
        <v/>
      </c>
      <c r="AA269" s="13">
        <f>Q269/Projection!$G$24</f>
        <v/>
      </c>
      <c r="AB269" s="13">
        <f>R269/Projection!$H$24</f>
        <v/>
      </c>
      <c r="AC269" s="13">
        <f>S269/Projection!$I$24</f>
        <v/>
      </c>
      <c r="AD269" s="13">
        <f>T269/Projection!$J$24</f>
        <v/>
      </c>
      <c r="AE269" s="13">
        <f>U269/Projection!$K$24</f>
        <v/>
      </c>
      <c r="AF269" s="13">
        <f>V269/Projection!$L$24</f>
        <v/>
      </c>
      <c r="AG269" s="13">
        <f>MIN(W269:AF269)</f>
        <v/>
      </c>
    </row>
    <row r="270">
      <c r="B270" s="2" t="n">
        <v>257</v>
      </c>
      <c r="C270" s="20" t="n">
        <v>0.373648</v>
      </c>
      <c r="D270" s="20" t="n">
        <v>0.563507</v>
      </c>
      <c r="E270" s="20" t="n">
        <v>0.915813</v>
      </c>
      <c r="F270" s="20" t="n">
        <v>0.618378</v>
      </c>
      <c r="G270" s="20" t="n">
        <v>-0.243305</v>
      </c>
      <c r="H270" s="20" t="n">
        <v>-1.46632</v>
      </c>
      <c r="I270" s="20" t="n">
        <v>0.82286</v>
      </c>
      <c r="J270" s="20" t="n">
        <v>0.069954</v>
      </c>
      <c r="K270" s="20" t="n">
        <v>-0.310569</v>
      </c>
      <c r="L270" s="20" t="n">
        <v>0.7436</v>
      </c>
      <c r="M270" s="17">
        <f>Projection!$C$13*EXP($C$5+SQRT($C$4)*C270)+(Projection!$C$20+MAX(0,Projection!$C$14-Projection!$C$13)/Projection!$C$4-Projection!$C$21)*EXP($C$5+SQRT($C$4)*C270)^0.5</f>
        <v/>
      </c>
      <c r="N270" s="17">
        <f>M270*EXP($C$5+SQRT($C$4)*D270)+(Projection!$D$20+MAX(0,Projection!$C$24-M270)/Projection!$C$4-Projection!$D$21)*EXP($C$5+SQRT($C$4)*D270)^0.5</f>
        <v/>
      </c>
      <c r="O270" s="17">
        <f>N270*EXP($C$5+SQRT($C$4)*E270)+(Projection!$E$20+MAX(0,Projection!$D$24-N270)/Projection!$C$4-Projection!$E$21)*EXP($C$5+SQRT($C$4)*E270)^0.5</f>
        <v/>
      </c>
      <c r="P270" s="17">
        <f>O270*EXP($C$5+SQRT($C$4)*F270)+(Projection!$F$20+MAX(0,Projection!$E$24-O270)/Projection!$C$4-Projection!$F$21)*EXP($C$5+SQRT($C$4)*F270)^0.5</f>
        <v/>
      </c>
      <c r="Q270" s="17">
        <f>P270*EXP($C$5+SQRT($C$4)*G270)+(Projection!$G$20+MAX(0,Projection!$F$24-P270)/Projection!$C$4-Projection!$G$21)*EXP($C$5+SQRT($C$4)*G270)^0.5</f>
        <v/>
      </c>
      <c r="R270" s="17">
        <f>Q270*EXP($C$5+SQRT($C$4)*H270)+(Projection!$H$20+MAX(0,Projection!$G$24-Q270)/Projection!$C$4-Projection!$H$21)*EXP($C$5+SQRT($C$4)*H270)^0.5</f>
        <v/>
      </c>
      <c r="S270" s="17">
        <f>R270*EXP($C$5+SQRT($C$4)*I270)+(Projection!$I$20+MAX(0,Projection!$H$24-R270)/Projection!$C$4-Projection!$I$21)*EXP($C$5+SQRT($C$4)*I270)^0.5</f>
        <v/>
      </c>
      <c r="T270" s="17">
        <f>S270*EXP($C$5+SQRT($C$4)*J270)+(Projection!$J$20+MAX(0,Projection!$I$24-S270)/Projection!$C$4-Projection!$J$21)*EXP($C$5+SQRT($C$4)*J270)^0.5</f>
        <v/>
      </c>
      <c r="U270" s="17">
        <f>T270*EXP($C$5+SQRT($C$4)*K270)+(Projection!$K$20+MAX(0,Projection!$J$24-T270)/Projection!$C$4-Projection!$K$21)*EXP($C$5+SQRT($C$4)*K270)^0.5</f>
        <v/>
      </c>
      <c r="V270" s="17">
        <f>U270*EXP($C$5+SQRT($C$4)*L270)+(Projection!$L$20+MAX(0,Projection!$K$24-U270)/Projection!$C$4-Projection!$L$21)*EXP($C$5+SQRT($C$4)*L270)^0.5</f>
        <v/>
      </c>
      <c r="W270" s="13">
        <f>M270/Projection!$C$24</f>
        <v/>
      </c>
      <c r="X270" s="13">
        <f>N270/Projection!$D$24</f>
        <v/>
      </c>
      <c r="Y270" s="13">
        <f>O270/Projection!$E$24</f>
        <v/>
      </c>
      <c r="Z270" s="13">
        <f>P270/Projection!$F$24</f>
        <v/>
      </c>
      <c r="AA270" s="13">
        <f>Q270/Projection!$G$24</f>
        <v/>
      </c>
      <c r="AB270" s="13">
        <f>R270/Projection!$H$24</f>
        <v/>
      </c>
      <c r="AC270" s="13">
        <f>S270/Projection!$I$24</f>
        <v/>
      </c>
      <c r="AD270" s="13">
        <f>T270/Projection!$J$24</f>
        <v/>
      </c>
      <c r="AE270" s="13">
        <f>U270/Projection!$K$24</f>
        <v/>
      </c>
      <c r="AF270" s="13">
        <f>V270/Projection!$L$24</f>
        <v/>
      </c>
      <c r="AG270" s="13">
        <f>MIN(W270:AF270)</f>
        <v/>
      </c>
    </row>
    <row r="271">
      <c r="B271" s="2" t="n">
        <v>258</v>
      </c>
      <c r="C271" s="20" t="n">
        <v>-2.033573</v>
      </c>
      <c r="D271" s="20" t="n">
        <v>1.143523</v>
      </c>
      <c r="E271" s="20" t="n">
        <v>-0.017627</v>
      </c>
      <c r="F271" s="20" t="n">
        <v>-0.258624</v>
      </c>
      <c r="G271" s="20" t="n">
        <v>1.152546</v>
      </c>
      <c r="H271" s="20" t="n">
        <v>-1.171024</v>
      </c>
      <c r="I271" s="20" t="n">
        <v>-1.015877</v>
      </c>
      <c r="J271" s="20" t="n">
        <v>-1.203203</v>
      </c>
      <c r="K271" s="20" t="n">
        <v>1.416567</v>
      </c>
      <c r="L271" s="20" t="n">
        <v>-0.922566</v>
      </c>
      <c r="M271" s="17">
        <f>Projection!$C$13*EXP($C$5+SQRT($C$4)*C271)+(Projection!$C$20+MAX(0,Projection!$C$14-Projection!$C$13)/Projection!$C$4-Projection!$C$21)*EXP($C$5+SQRT($C$4)*C271)^0.5</f>
        <v/>
      </c>
      <c r="N271" s="17">
        <f>M271*EXP($C$5+SQRT($C$4)*D271)+(Projection!$D$20+MAX(0,Projection!$C$24-M271)/Projection!$C$4-Projection!$D$21)*EXP($C$5+SQRT($C$4)*D271)^0.5</f>
        <v/>
      </c>
      <c r="O271" s="17">
        <f>N271*EXP($C$5+SQRT($C$4)*E271)+(Projection!$E$20+MAX(0,Projection!$D$24-N271)/Projection!$C$4-Projection!$E$21)*EXP($C$5+SQRT($C$4)*E271)^0.5</f>
        <v/>
      </c>
      <c r="P271" s="17">
        <f>O271*EXP($C$5+SQRT($C$4)*F271)+(Projection!$F$20+MAX(0,Projection!$E$24-O271)/Projection!$C$4-Projection!$F$21)*EXP($C$5+SQRT($C$4)*F271)^0.5</f>
        <v/>
      </c>
      <c r="Q271" s="17">
        <f>P271*EXP($C$5+SQRT($C$4)*G271)+(Projection!$G$20+MAX(0,Projection!$F$24-P271)/Projection!$C$4-Projection!$G$21)*EXP($C$5+SQRT($C$4)*G271)^0.5</f>
        <v/>
      </c>
      <c r="R271" s="17">
        <f>Q271*EXP($C$5+SQRT($C$4)*H271)+(Projection!$H$20+MAX(0,Projection!$G$24-Q271)/Projection!$C$4-Projection!$H$21)*EXP($C$5+SQRT($C$4)*H271)^0.5</f>
        <v/>
      </c>
      <c r="S271" s="17">
        <f>R271*EXP($C$5+SQRT($C$4)*I271)+(Projection!$I$20+MAX(0,Projection!$H$24-R271)/Projection!$C$4-Projection!$I$21)*EXP($C$5+SQRT($C$4)*I271)^0.5</f>
        <v/>
      </c>
      <c r="T271" s="17">
        <f>S271*EXP($C$5+SQRT($C$4)*J271)+(Projection!$J$20+MAX(0,Projection!$I$24-S271)/Projection!$C$4-Projection!$J$21)*EXP($C$5+SQRT($C$4)*J271)^0.5</f>
        <v/>
      </c>
      <c r="U271" s="17">
        <f>T271*EXP($C$5+SQRT($C$4)*K271)+(Projection!$K$20+MAX(0,Projection!$J$24-T271)/Projection!$C$4-Projection!$K$21)*EXP($C$5+SQRT($C$4)*K271)^0.5</f>
        <v/>
      </c>
      <c r="V271" s="17">
        <f>U271*EXP($C$5+SQRT($C$4)*L271)+(Projection!$L$20+MAX(0,Projection!$K$24-U271)/Projection!$C$4-Projection!$L$21)*EXP($C$5+SQRT($C$4)*L271)^0.5</f>
        <v/>
      </c>
      <c r="W271" s="13">
        <f>M271/Projection!$C$24</f>
        <v/>
      </c>
      <c r="X271" s="13">
        <f>N271/Projection!$D$24</f>
        <v/>
      </c>
      <c r="Y271" s="13">
        <f>O271/Projection!$E$24</f>
        <v/>
      </c>
      <c r="Z271" s="13">
        <f>P271/Projection!$F$24</f>
        <v/>
      </c>
      <c r="AA271" s="13">
        <f>Q271/Projection!$G$24</f>
        <v/>
      </c>
      <c r="AB271" s="13">
        <f>R271/Projection!$H$24</f>
        <v/>
      </c>
      <c r="AC271" s="13">
        <f>S271/Projection!$I$24</f>
        <v/>
      </c>
      <c r="AD271" s="13">
        <f>T271/Projection!$J$24</f>
        <v/>
      </c>
      <c r="AE271" s="13">
        <f>U271/Projection!$K$24</f>
        <v/>
      </c>
      <c r="AF271" s="13">
        <f>V271/Projection!$L$24</f>
        <v/>
      </c>
      <c r="AG271" s="13">
        <f>MIN(W271:AF271)</f>
        <v/>
      </c>
    </row>
    <row r="272">
      <c r="B272" s="2" t="n">
        <v>259</v>
      </c>
      <c r="C272" s="20" t="n">
        <v>1.607557</v>
      </c>
      <c r="D272" s="20" t="n">
        <v>-0.8420299999999999</v>
      </c>
      <c r="E272" s="20" t="n">
        <v>0.685413</v>
      </c>
      <c r="F272" s="20" t="n">
        <v>-1.572789</v>
      </c>
      <c r="G272" s="20" t="n">
        <v>1.823418</v>
      </c>
      <c r="H272" s="20" t="n">
        <v>1.724446</v>
      </c>
      <c r="I272" s="20" t="n">
        <v>0.533172</v>
      </c>
      <c r="J272" s="20" t="n">
        <v>-0.709605</v>
      </c>
      <c r="K272" s="20" t="n">
        <v>-0.43458</v>
      </c>
      <c r="L272" s="20" t="n">
        <v>-0.529936</v>
      </c>
      <c r="M272" s="17">
        <f>Projection!$C$13*EXP($C$5+SQRT($C$4)*C272)+(Projection!$C$20+MAX(0,Projection!$C$14-Projection!$C$13)/Projection!$C$4-Projection!$C$21)*EXP($C$5+SQRT($C$4)*C272)^0.5</f>
        <v/>
      </c>
      <c r="N272" s="17">
        <f>M272*EXP($C$5+SQRT($C$4)*D272)+(Projection!$D$20+MAX(0,Projection!$C$24-M272)/Projection!$C$4-Projection!$D$21)*EXP($C$5+SQRT($C$4)*D272)^0.5</f>
        <v/>
      </c>
      <c r="O272" s="17">
        <f>N272*EXP($C$5+SQRT($C$4)*E272)+(Projection!$E$20+MAX(0,Projection!$D$24-N272)/Projection!$C$4-Projection!$E$21)*EXP($C$5+SQRT($C$4)*E272)^0.5</f>
        <v/>
      </c>
      <c r="P272" s="17">
        <f>O272*EXP($C$5+SQRT($C$4)*F272)+(Projection!$F$20+MAX(0,Projection!$E$24-O272)/Projection!$C$4-Projection!$F$21)*EXP($C$5+SQRT($C$4)*F272)^0.5</f>
        <v/>
      </c>
      <c r="Q272" s="17">
        <f>P272*EXP($C$5+SQRT($C$4)*G272)+(Projection!$G$20+MAX(0,Projection!$F$24-P272)/Projection!$C$4-Projection!$G$21)*EXP($C$5+SQRT($C$4)*G272)^0.5</f>
        <v/>
      </c>
      <c r="R272" s="17">
        <f>Q272*EXP($C$5+SQRT($C$4)*H272)+(Projection!$H$20+MAX(0,Projection!$G$24-Q272)/Projection!$C$4-Projection!$H$21)*EXP($C$5+SQRT($C$4)*H272)^0.5</f>
        <v/>
      </c>
      <c r="S272" s="17">
        <f>R272*EXP($C$5+SQRT($C$4)*I272)+(Projection!$I$20+MAX(0,Projection!$H$24-R272)/Projection!$C$4-Projection!$I$21)*EXP($C$5+SQRT($C$4)*I272)^0.5</f>
        <v/>
      </c>
      <c r="T272" s="17">
        <f>S272*EXP($C$5+SQRT($C$4)*J272)+(Projection!$J$20+MAX(0,Projection!$I$24-S272)/Projection!$C$4-Projection!$J$21)*EXP($C$5+SQRT($C$4)*J272)^0.5</f>
        <v/>
      </c>
      <c r="U272" s="17">
        <f>T272*EXP($C$5+SQRT($C$4)*K272)+(Projection!$K$20+MAX(0,Projection!$J$24-T272)/Projection!$C$4-Projection!$K$21)*EXP($C$5+SQRT($C$4)*K272)^0.5</f>
        <v/>
      </c>
      <c r="V272" s="17">
        <f>U272*EXP($C$5+SQRT($C$4)*L272)+(Projection!$L$20+MAX(0,Projection!$K$24-U272)/Projection!$C$4-Projection!$L$21)*EXP($C$5+SQRT($C$4)*L272)^0.5</f>
        <v/>
      </c>
      <c r="W272" s="13">
        <f>M272/Projection!$C$24</f>
        <v/>
      </c>
      <c r="X272" s="13">
        <f>N272/Projection!$D$24</f>
        <v/>
      </c>
      <c r="Y272" s="13">
        <f>O272/Projection!$E$24</f>
        <v/>
      </c>
      <c r="Z272" s="13">
        <f>P272/Projection!$F$24</f>
        <v/>
      </c>
      <c r="AA272" s="13">
        <f>Q272/Projection!$G$24</f>
        <v/>
      </c>
      <c r="AB272" s="13">
        <f>R272/Projection!$H$24</f>
        <v/>
      </c>
      <c r="AC272" s="13">
        <f>S272/Projection!$I$24</f>
        <v/>
      </c>
      <c r="AD272" s="13">
        <f>T272/Projection!$J$24</f>
        <v/>
      </c>
      <c r="AE272" s="13">
        <f>U272/Projection!$K$24</f>
        <v/>
      </c>
      <c r="AF272" s="13">
        <f>V272/Projection!$L$24</f>
        <v/>
      </c>
      <c r="AG272" s="13">
        <f>MIN(W272:AF272)</f>
        <v/>
      </c>
    </row>
    <row r="273">
      <c r="B273" s="2" t="n">
        <v>260</v>
      </c>
      <c r="C273" s="20" t="n">
        <v>-1.014005</v>
      </c>
      <c r="D273" s="20" t="n">
        <v>-0.22207</v>
      </c>
      <c r="E273" s="20" t="n">
        <v>1.262871</v>
      </c>
      <c r="F273" s="20" t="n">
        <v>1.202209</v>
      </c>
      <c r="G273" s="20" t="n">
        <v>0.528304</v>
      </c>
      <c r="H273" s="20" t="n">
        <v>-1.483375</v>
      </c>
      <c r="I273" s="20" t="n">
        <v>1.129666</v>
      </c>
      <c r="J273" s="20" t="n">
        <v>1.368535</v>
      </c>
      <c r="K273" s="20" t="n">
        <v>1.152667</v>
      </c>
      <c r="L273" s="20" t="n">
        <v>0.404903</v>
      </c>
      <c r="M273" s="17">
        <f>Projection!$C$13*EXP($C$5+SQRT($C$4)*C273)+(Projection!$C$20+MAX(0,Projection!$C$14-Projection!$C$13)/Projection!$C$4-Projection!$C$21)*EXP($C$5+SQRT($C$4)*C273)^0.5</f>
        <v/>
      </c>
      <c r="N273" s="17">
        <f>M273*EXP($C$5+SQRT($C$4)*D273)+(Projection!$D$20+MAX(0,Projection!$C$24-M273)/Projection!$C$4-Projection!$D$21)*EXP($C$5+SQRT($C$4)*D273)^0.5</f>
        <v/>
      </c>
      <c r="O273" s="17">
        <f>N273*EXP($C$5+SQRT($C$4)*E273)+(Projection!$E$20+MAX(0,Projection!$D$24-N273)/Projection!$C$4-Projection!$E$21)*EXP($C$5+SQRT($C$4)*E273)^0.5</f>
        <v/>
      </c>
      <c r="P273" s="17">
        <f>O273*EXP($C$5+SQRT($C$4)*F273)+(Projection!$F$20+MAX(0,Projection!$E$24-O273)/Projection!$C$4-Projection!$F$21)*EXP($C$5+SQRT($C$4)*F273)^0.5</f>
        <v/>
      </c>
      <c r="Q273" s="17">
        <f>P273*EXP($C$5+SQRT($C$4)*G273)+(Projection!$G$20+MAX(0,Projection!$F$24-P273)/Projection!$C$4-Projection!$G$21)*EXP($C$5+SQRT($C$4)*G273)^0.5</f>
        <v/>
      </c>
      <c r="R273" s="17">
        <f>Q273*EXP($C$5+SQRT($C$4)*H273)+(Projection!$H$20+MAX(0,Projection!$G$24-Q273)/Projection!$C$4-Projection!$H$21)*EXP($C$5+SQRT($C$4)*H273)^0.5</f>
        <v/>
      </c>
      <c r="S273" s="17">
        <f>R273*EXP($C$5+SQRT($C$4)*I273)+(Projection!$I$20+MAX(0,Projection!$H$24-R273)/Projection!$C$4-Projection!$I$21)*EXP($C$5+SQRT($C$4)*I273)^0.5</f>
        <v/>
      </c>
      <c r="T273" s="17">
        <f>S273*EXP($C$5+SQRT($C$4)*J273)+(Projection!$J$20+MAX(0,Projection!$I$24-S273)/Projection!$C$4-Projection!$J$21)*EXP($C$5+SQRT($C$4)*J273)^0.5</f>
        <v/>
      </c>
      <c r="U273" s="17">
        <f>T273*EXP($C$5+SQRT($C$4)*K273)+(Projection!$K$20+MAX(0,Projection!$J$24-T273)/Projection!$C$4-Projection!$K$21)*EXP($C$5+SQRT($C$4)*K273)^0.5</f>
        <v/>
      </c>
      <c r="V273" s="17">
        <f>U273*EXP($C$5+SQRT($C$4)*L273)+(Projection!$L$20+MAX(0,Projection!$K$24-U273)/Projection!$C$4-Projection!$L$21)*EXP($C$5+SQRT($C$4)*L273)^0.5</f>
        <v/>
      </c>
      <c r="W273" s="13">
        <f>M273/Projection!$C$24</f>
        <v/>
      </c>
      <c r="X273" s="13">
        <f>N273/Projection!$D$24</f>
        <v/>
      </c>
      <c r="Y273" s="13">
        <f>O273/Projection!$E$24</f>
        <v/>
      </c>
      <c r="Z273" s="13">
        <f>P273/Projection!$F$24</f>
        <v/>
      </c>
      <c r="AA273" s="13">
        <f>Q273/Projection!$G$24</f>
        <v/>
      </c>
      <c r="AB273" s="13">
        <f>R273/Projection!$H$24</f>
        <v/>
      </c>
      <c r="AC273" s="13">
        <f>S273/Projection!$I$24</f>
        <v/>
      </c>
      <c r="AD273" s="13">
        <f>T273/Projection!$J$24</f>
        <v/>
      </c>
      <c r="AE273" s="13">
        <f>U273/Projection!$K$24</f>
        <v/>
      </c>
      <c r="AF273" s="13">
        <f>V273/Projection!$L$24</f>
        <v/>
      </c>
      <c r="AG273" s="13">
        <f>MIN(W273:AF273)</f>
        <v/>
      </c>
    </row>
    <row r="274">
      <c r="B274" s="2" t="n">
        <v>261</v>
      </c>
      <c r="C274" s="20" t="n">
        <v>-1.457089</v>
      </c>
      <c r="D274" s="20" t="n">
        <v>-1.270659</v>
      </c>
      <c r="E274" s="20" t="n">
        <v>1.09726</v>
      </c>
      <c r="F274" s="20" t="n">
        <v>0.179111</v>
      </c>
      <c r="G274" s="20" t="n">
        <v>-0.449763</v>
      </c>
      <c r="H274" s="20" t="n">
        <v>-0.242049</v>
      </c>
      <c r="I274" s="20" t="n">
        <v>1.137381</v>
      </c>
      <c r="J274" s="20" t="n">
        <v>-0.219214</v>
      </c>
      <c r="K274" s="20" t="n">
        <v>-0.348641</v>
      </c>
      <c r="L274" s="20" t="n">
        <v>-0.652223</v>
      </c>
      <c r="M274" s="17">
        <f>Projection!$C$13*EXP($C$5+SQRT($C$4)*C274)+(Projection!$C$20+MAX(0,Projection!$C$14-Projection!$C$13)/Projection!$C$4-Projection!$C$21)*EXP($C$5+SQRT($C$4)*C274)^0.5</f>
        <v/>
      </c>
      <c r="N274" s="17">
        <f>M274*EXP($C$5+SQRT($C$4)*D274)+(Projection!$D$20+MAX(0,Projection!$C$24-M274)/Projection!$C$4-Projection!$D$21)*EXP($C$5+SQRT($C$4)*D274)^0.5</f>
        <v/>
      </c>
      <c r="O274" s="17">
        <f>N274*EXP($C$5+SQRT($C$4)*E274)+(Projection!$E$20+MAX(0,Projection!$D$24-N274)/Projection!$C$4-Projection!$E$21)*EXP($C$5+SQRT($C$4)*E274)^0.5</f>
        <v/>
      </c>
      <c r="P274" s="17">
        <f>O274*EXP($C$5+SQRT($C$4)*F274)+(Projection!$F$20+MAX(0,Projection!$E$24-O274)/Projection!$C$4-Projection!$F$21)*EXP($C$5+SQRT($C$4)*F274)^0.5</f>
        <v/>
      </c>
      <c r="Q274" s="17">
        <f>P274*EXP($C$5+SQRT($C$4)*G274)+(Projection!$G$20+MAX(0,Projection!$F$24-P274)/Projection!$C$4-Projection!$G$21)*EXP($C$5+SQRT($C$4)*G274)^0.5</f>
        <v/>
      </c>
      <c r="R274" s="17">
        <f>Q274*EXP($C$5+SQRT($C$4)*H274)+(Projection!$H$20+MAX(0,Projection!$G$24-Q274)/Projection!$C$4-Projection!$H$21)*EXP($C$5+SQRT($C$4)*H274)^0.5</f>
        <v/>
      </c>
      <c r="S274" s="17">
        <f>R274*EXP($C$5+SQRT($C$4)*I274)+(Projection!$I$20+MAX(0,Projection!$H$24-R274)/Projection!$C$4-Projection!$I$21)*EXP($C$5+SQRT($C$4)*I274)^0.5</f>
        <v/>
      </c>
      <c r="T274" s="17">
        <f>S274*EXP($C$5+SQRT($C$4)*J274)+(Projection!$J$20+MAX(0,Projection!$I$24-S274)/Projection!$C$4-Projection!$J$21)*EXP($C$5+SQRT($C$4)*J274)^0.5</f>
        <v/>
      </c>
      <c r="U274" s="17">
        <f>T274*EXP($C$5+SQRT($C$4)*K274)+(Projection!$K$20+MAX(0,Projection!$J$24-T274)/Projection!$C$4-Projection!$K$21)*EXP($C$5+SQRT($C$4)*K274)^0.5</f>
        <v/>
      </c>
      <c r="V274" s="17">
        <f>U274*EXP($C$5+SQRT($C$4)*L274)+(Projection!$L$20+MAX(0,Projection!$K$24-U274)/Projection!$C$4-Projection!$L$21)*EXP($C$5+SQRT($C$4)*L274)^0.5</f>
        <v/>
      </c>
      <c r="W274" s="13">
        <f>M274/Projection!$C$24</f>
        <v/>
      </c>
      <c r="X274" s="13">
        <f>N274/Projection!$D$24</f>
        <v/>
      </c>
      <c r="Y274" s="13">
        <f>O274/Projection!$E$24</f>
        <v/>
      </c>
      <c r="Z274" s="13">
        <f>P274/Projection!$F$24</f>
        <v/>
      </c>
      <c r="AA274" s="13">
        <f>Q274/Projection!$G$24</f>
        <v/>
      </c>
      <c r="AB274" s="13">
        <f>R274/Projection!$H$24</f>
        <v/>
      </c>
      <c r="AC274" s="13">
        <f>S274/Projection!$I$24</f>
        <v/>
      </c>
      <c r="AD274" s="13">
        <f>T274/Projection!$J$24</f>
        <v/>
      </c>
      <c r="AE274" s="13">
        <f>U274/Projection!$K$24</f>
        <v/>
      </c>
      <c r="AF274" s="13">
        <f>V274/Projection!$L$24</f>
        <v/>
      </c>
      <c r="AG274" s="13">
        <f>MIN(W274:AF274)</f>
        <v/>
      </c>
    </row>
    <row r="275">
      <c r="B275" s="2" t="n">
        <v>262</v>
      </c>
      <c r="C275" s="20" t="n">
        <v>0.779766</v>
      </c>
      <c r="D275" s="20" t="n">
        <v>0.7922</v>
      </c>
      <c r="E275" s="20" t="n">
        <v>-0.829418</v>
      </c>
      <c r="F275" s="20" t="n">
        <v>-0.045879</v>
      </c>
      <c r="G275" s="20" t="n">
        <v>0.054343</v>
      </c>
      <c r="H275" s="20" t="n">
        <v>1.018566</v>
      </c>
      <c r="I275" s="20" t="n">
        <v>-0.5668299999999999</v>
      </c>
      <c r="J275" s="20" t="n">
        <v>1.038252</v>
      </c>
      <c r="K275" s="20" t="n">
        <v>0.659011</v>
      </c>
      <c r="L275" s="20" t="n">
        <v>-1.702512</v>
      </c>
      <c r="M275" s="17">
        <f>Projection!$C$13*EXP($C$5+SQRT($C$4)*C275)+(Projection!$C$20+MAX(0,Projection!$C$14-Projection!$C$13)/Projection!$C$4-Projection!$C$21)*EXP($C$5+SQRT($C$4)*C275)^0.5</f>
        <v/>
      </c>
      <c r="N275" s="17">
        <f>M275*EXP($C$5+SQRT($C$4)*D275)+(Projection!$D$20+MAX(0,Projection!$C$24-M275)/Projection!$C$4-Projection!$D$21)*EXP($C$5+SQRT($C$4)*D275)^0.5</f>
        <v/>
      </c>
      <c r="O275" s="17">
        <f>N275*EXP($C$5+SQRT($C$4)*E275)+(Projection!$E$20+MAX(0,Projection!$D$24-N275)/Projection!$C$4-Projection!$E$21)*EXP($C$5+SQRT($C$4)*E275)^0.5</f>
        <v/>
      </c>
      <c r="P275" s="17">
        <f>O275*EXP($C$5+SQRT($C$4)*F275)+(Projection!$F$20+MAX(0,Projection!$E$24-O275)/Projection!$C$4-Projection!$F$21)*EXP($C$5+SQRT($C$4)*F275)^0.5</f>
        <v/>
      </c>
      <c r="Q275" s="17">
        <f>P275*EXP($C$5+SQRT($C$4)*G275)+(Projection!$G$20+MAX(0,Projection!$F$24-P275)/Projection!$C$4-Projection!$G$21)*EXP($C$5+SQRT($C$4)*G275)^0.5</f>
        <v/>
      </c>
      <c r="R275" s="17">
        <f>Q275*EXP($C$5+SQRT($C$4)*H275)+(Projection!$H$20+MAX(0,Projection!$G$24-Q275)/Projection!$C$4-Projection!$H$21)*EXP($C$5+SQRT($C$4)*H275)^0.5</f>
        <v/>
      </c>
      <c r="S275" s="17">
        <f>R275*EXP($C$5+SQRT($C$4)*I275)+(Projection!$I$20+MAX(0,Projection!$H$24-R275)/Projection!$C$4-Projection!$I$21)*EXP($C$5+SQRT($C$4)*I275)^0.5</f>
        <v/>
      </c>
      <c r="T275" s="17">
        <f>S275*EXP($C$5+SQRT($C$4)*J275)+(Projection!$J$20+MAX(0,Projection!$I$24-S275)/Projection!$C$4-Projection!$J$21)*EXP($C$5+SQRT($C$4)*J275)^0.5</f>
        <v/>
      </c>
      <c r="U275" s="17">
        <f>T275*EXP($C$5+SQRT($C$4)*K275)+(Projection!$K$20+MAX(0,Projection!$J$24-T275)/Projection!$C$4-Projection!$K$21)*EXP($C$5+SQRT($C$4)*K275)^0.5</f>
        <v/>
      </c>
      <c r="V275" s="17">
        <f>U275*EXP($C$5+SQRT($C$4)*L275)+(Projection!$L$20+MAX(0,Projection!$K$24-U275)/Projection!$C$4-Projection!$L$21)*EXP($C$5+SQRT($C$4)*L275)^0.5</f>
        <v/>
      </c>
      <c r="W275" s="13">
        <f>M275/Projection!$C$24</f>
        <v/>
      </c>
      <c r="X275" s="13">
        <f>N275/Projection!$D$24</f>
        <v/>
      </c>
      <c r="Y275" s="13">
        <f>O275/Projection!$E$24</f>
        <v/>
      </c>
      <c r="Z275" s="13">
        <f>P275/Projection!$F$24</f>
        <v/>
      </c>
      <c r="AA275" s="13">
        <f>Q275/Projection!$G$24</f>
        <v/>
      </c>
      <c r="AB275" s="13">
        <f>R275/Projection!$H$24</f>
        <v/>
      </c>
      <c r="AC275" s="13">
        <f>S275/Projection!$I$24</f>
        <v/>
      </c>
      <c r="AD275" s="13">
        <f>T275/Projection!$J$24</f>
        <v/>
      </c>
      <c r="AE275" s="13">
        <f>U275/Projection!$K$24</f>
        <v/>
      </c>
      <c r="AF275" s="13">
        <f>V275/Projection!$L$24</f>
        <v/>
      </c>
      <c r="AG275" s="13">
        <f>MIN(W275:AF275)</f>
        <v/>
      </c>
    </row>
    <row r="276">
      <c r="B276" s="2" t="n">
        <v>263</v>
      </c>
      <c r="C276" s="20" t="n">
        <v>0.335771</v>
      </c>
      <c r="D276" s="20" t="n">
        <v>-0.20208</v>
      </c>
      <c r="E276" s="20" t="n">
        <v>-0.086422</v>
      </c>
      <c r="F276" s="20" t="n">
        <v>0.366209</v>
      </c>
      <c r="G276" s="20" t="n">
        <v>-0.274984</v>
      </c>
      <c r="H276" s="20" t="n">
        <v>-0.187706</v>
      </c>
      <c r="I276" s="20" t="n">
        <v>0.900296</v>
      </c>
      <c r="J276" s="20" t="n">
        <v>-0.879495</v>
      </c>
      <c r="K276" s="20" t="n">
        <v>-0.998512</v>
      </c>
      <c r="L276" s="20" t="n">
        <v>0.5991649999999999</v>
      </c>
      <c r="M276" s="17">
        <f>Projection!$C$13*EXP($C$5+SQRT($C$4)*C276)+(Projection!$C$20+MAX(0,Projection!$C$14-Projection!$C$13)/Projection!$C$4-Projection!$C$21)*EXP($C$5+SQRT($C$4)*C276)^0.5</f>
        <v/>
      </c>
      <c r="N276" s="17">
        <f>M276*EXP($C$5+SQRT($C$4)*D276)+(Projection!$D$20+MAX(0,Projection!$C$24-M276)/Projection!$C$4-Projection!$D$21)*EXP($C$5+SQRT($C$4)*D276)^0.5</f>
        <v/>
      </c>
      <c r="O276" s="17">
        <f>N276*EXP($C$5+SQRT($C$4)*E276)+(Projection!$E$20+MAX(0,Projection!$D$24-N276)/Projection!$C$4-Projection!$E$21)*EXP($C$5+SQRT($C$4)*E276)^0.5</f>
        <v/>
      </c>
      <c r="P276" s="17">
        <f>O276*EXP($C$5+SQRT($C$4)*F276)+(Projection!$F$20+MAX(0,Projection!$E$24-O276)/Projection!$C$4-Projection!$F$21)*EXP($C$5+SQRT($C$4)*F276)^0.5</f>
        <v/>
      </c>
      <c r="Q276" s="17">
        <f>P276*EXP($C$5+SQRT($C$4)*G276)+(Projection!$G$20+MAX(0,Projection!$F$24-P276)/Projection!$C$4-Projection!$G$21)*EXP($C$5+SQRT($C$4)*G276)^0.5</f>
        <v/>
      </c>
      <c r="R276" s="17">
        <f>Q276*EXP($C$5+SQRT($C$4)*H276)+(Projection!$H$20+MAX(0,Projection!$G$24-Q276)/Projection!$C$4-Projection!$H$21)*EXP($C$5+SQRT($C$4)*H276)^0.5</f>
        <v/>
      </c>
      <c r="S276" s="17">
        <f>R276*EXP($C$5+SQRT($C$4)*I276)+(Projection!$I$20+MAX(0,Projection!$H$24-R276)/Projection!$C$4-Projection!$I$21)*EXP($C$5+SQRT($C$4)*I276)^0.5</f>
        <v/>
      </c>
      <c r="T276" s="17">
        <f>S276*EXP($C$5+SQRT($C$4)*J276)+(Projection!$J$20+MAX(0,Projection!$I$24-S276)/Projection!$C$4-Projection!$J$21)*EXP($C$5+SQRT($C$4)*J276)^0.5</f>
        <v/>
      </c>
      <c r="U276" s="17">
        <f>T276*EXP($C$5+SQRT($C$4)*K276)+(Projection!$K$20+MAX(0,Projection!$J$24-T276)/Projection!$C$4-Projection!$K$21)*EXP($C$5+SQRT($C$4)*K276)^0.5</f>
        <v/>
      </c>
      <c r="V276" s="17">
        <f>U276*EXP($C$5+SQRT($C$4)*L276)+(Projection!$L$20+MAX(0,Projection!$K$24-U276)/Projection!$C$4-Projection!$L$21)*EXP($C$5+SQRT($C$4)*L276)^0.5</f>
        <v/>
      </c>
      <c r="W276" s="13">
        <f>M276/Projection!$C$24</f>
        <v/>
      </c>
      <c r="X276" s="13">
        <f>N276/Projection!$D$24</f>
        <v/>
      </c>
      <c r="Y276" s="13">
        <f>O276/Projection!$E$24</f>
        <v/>
      </c>
      <c r="Z276" s="13">
        <f>P276/Projection!$F$24</f>
        <v/>
      </c>
      <c r="AA276" s="13">
        <f>Q276/Projection!$G$24</f>
        <v/>
      </c>
      <c r="AB276" s="13">
        <f>R276/Projection!$H$24</f>
        <v/>
      </c>
      <c r="AC276" s="13">
        <f>S276/Projection!$I$24</f>
        <v/>
      </c>
      <c r="AD276" s="13">
        <f>T276/Projection!$J$24</f>
        <v/>
      </c>
      <c r="AE276" s="13">
        <f>U276/Projection!$K$24</f>
        <v/>
      </c>
      <c r="AF276" s="13">
        <f>V276/Projection!$L$24</f>
        <v/>
      </c>
      <c r="AG276" s="13">
        <f>MIN(W276:AF276)</f>
        <v/>
      </c>
    </row>
    <row r="277">
      <c r="B277" s="2" t="n">
        <v>264</v>
      </c>
      <c r="C277" s="20" t="n">
        <v>0.740194</v>
      </c>
      <c r="D277" s="20" t="n">
        <v>1.535036</v>
      </c>
      <c r="E277" s="20" t="n">
        <v>-1.17452</v>
      </c>
      <c r="F277" s="20" t="n">
        <v>-0.282998</v>
      </c>
      <c r="G277" s="20" t="n">
        <v>1.209703</v>
      </c>
      <c r="H277" s="20" t="n">
        <v>-1.00739</v>
      </c>
      <c r="I277" s="20" t="n">
        <v>-0.246241</v>
      </c>
      <c r="J277" s="20" t="n">
        <v>0.891227</v>
      </c>
      <c r="K277" s="20" t="n">
        <v>-0.522817</v>
      </c>
      <c r="L277" s="20" t="n">
        <v>0.895998</v>
      </c>
      <c r="M277" s="17">
        <f>Projection!$C$13*EXP($C$5+SQRT($C$4)*C277)+(Projection!$C$20+MAX(0,Projection!$C$14-Projection!$C$13)/Projection!$C$4-Projection!$C$21)*EXP($C$5+SQRT($C$4)*C277)^0.5</f>
        <v/>
      </c>
      <c r="N277" s="17">
        <f>M277*EXP($C$5+SQRT($C$4)*D277)+(Projection!$D$20+MAX(0,Projection!$C$24-M277)/Projection!$C$4-Projection!$D$21)*EXP($C$5+SQRT($C$4)*D277)^0.5</f>
        <v/>
      </c>
      <c r="O277" s="17">
        <f>N277*EXP($C$5+SQRT($C$4)*E277)+(Projection!$E$20+MAX(0,Projection!$D$24-N277)/Projection!$C$4-Projection!$E$21)*EXP($C$5+SQRT($C$4)*E277)^0.5</f>
        <v/>
      </c>
      <c r="P277" s="17">
        <f>O277*EXP($C$5+SQRT($C$4)*F277)+(Projection!$F$20+MAX(0,Projection!$E$24-O277)/Projection!$C$4-Projection!$F$21)*EXP($C$5+SQRT($C$4)*F277)^0.5</f>
        <v/>
      </c>
      <c r="Q277" s="17">
        <f>P277*EXP($C$5+SQRT($C$4)*G277)+(Projection!$G$20+MAX(0,Projection!$F$24-P277)/Projection!$C$4-Projection!$G$21)*EXP($C$5+SQRT($C$4)*G277)^0.5</f>
        <v/>
      </c>
      <c r="R277" s="17">
        <f>Q277*EXP($C$5+SQRT($C$4)*H277)+(Projection!$H$20+MAX(0,Projection!$G$24-Q277)/Projection!$C$4-Projection!$H$21)*EXP($C$5+SQRT($C$4)*H277)^0.5</f>
        <v/>
      </c>
      <c r="S277" s="17">
        <f>R277*EXP($C$5+SQRT($C$4)*I277)+(Projection!$I$20+MAX(0,Projection!$H$24-R277)/Projection!$C$4-Projection!$I$21)*EXP($C$5+SQRT($C$4)*I277)^0.5</f>
        <v/>
      </c>
      <c r="T277" s="17">
        <f>S277*EXP($C$5+SQRT($C$4)*J277)+(Projection!$J$20+MAX(0,Projection!$I$24-S277)/Projection!$C$4-Projection!$J$21)*EXP($C$5+SQRT($C$4)*J277)^0.5</f>
        <v/>
      </c>
      <c r="U277" s="17">
        <f>T277*EXP($C$5+SQRT($C$4)*K277)+(Projection!$K$20+MAX(0,Projection!$J$24-T277)/Projection!$C$4-Projection!$K$21)*EXP($C$5+SQRT($C$4)*K277)^0.5</f>
        <v/>
      </c>
      <c r="V277" s="17">
        <f>U277*EXP($C$5+SQRT($C$4)*L277)+(Projection!$L$20+MAX(0,Projection!$K$24-U277)/Projection!$C$4-Projection!$L$21)*EXP($C$5+SQRT($C$4)*L277)^0.5</f>
        <v/>
      </c>
      <c r="W277" s="13">
        <f>M277/Projection!$C$24</f>
        <v/>
      </c>
      <c r="X277" s="13">
        <f>N277/Projection!$D$24</f>
        <v/>
      </c>
      <c r="Y277" s="13">
        <f>O277/Projection!$E$24</f>
        <v/>
      </c>
      <c r="Z277" s="13">
        <f>P277/Projection!$F$24</f>
        <v/>
      </c>
      <c r="AA277" s="13">
        <f>Q277/Projection!$G$24</f>
        <v/>
      </c>
      <c r="AB277" s="13">
        <f>R277/Projection!$H$24</f>
        <v/>
      </c>
      <c r="AC277" s="13">
        <f>S277/Projection!$I$24</f>
        <v/>
      </c>
      <c r="AD277" s="13">
        <f>T277/Projection!$J$24</f>
        <v/>
      </c>
      <c r="AE277" s="13">
        <f>U277/Projection!$K$24</f>
        <v/>
      </c>
      <c r="AF277" s="13">
        <f>V277/Projection!$L$24</f>
        <v/>
      </c>
      <c r="AG277" s="13">
        <f>MIN(W277:AF277)</f>
        <v/>
      </c>
    </row>
    <row r="278">
      <c r="B278" s="2" t="n">
        <v>265</v>
      </c>
      <c r="C278" s="20" t="n">
        <v>0.073985</v>
      </c>
      <c r="D278" s="20" t="n">
        <v>-0.811103</v>
      </c>
      <c r="E278" s="20" t="n">
        <v>-0.174994</v>
      </c>
      <c r="F278" s="20" t="n">
        <v>2.236548</v>
      </c>
      <c r="G278" s="20" t="n">
        <v>0.820587</v>
      </c>
      <c r="H278" s="20" t="n">
        <v>-2.052541</v>
      </c>
      <c r="I278" s="20" t="n">
        <v>-1.267641</v>
      </c>
      <c r="J278" s="20" t="n">
        <v>-1.246898</v>
      </c>
      <c r="K278" s="20" t="n">
        <v>-0.763266</v>
      </c>
      <c r="L278" s="20" t="n">
        <v>0.363794</v>
      </c>
      <c r="M278" s="17">
        <f>Projection!$C$13*EXP($C$5+SQRT($C$4)*C278)+(Projection!$C$20+MAX(0,Projection!$C$14-Projection!$C$13)/Projection!$C$4-Projection!$C$21)*EXP($C$5+SQRT($C$4)*C278)^0.5</f>
        <v/>
      </c>
      <c r="N278" s="17">
        <f>M278*EXP($C$5+SQRT($C$4)*D278)+(Projection!$D$20+MAX(0,Projection!$C$24-M278)/Projection!$C$4-Projection!$D$21)*EXP($C$5+SQRT($C$4)*D278)^0.5</f>
        <v/>
      </c>
      <c r="O278" s="17">
        <f>N278*EXP($C$5+SQRT($C$4)*E278)+(Projection!$E$20+MAX(0,Projection!$D$24-N278)/Projection!$C$4-Projection!$E$21)*EXP($C$5+SQRT($C$4)*E278)^0.5</f>
        <v/>
      </c>
      <c r="P278" s="17">
        <f>O278*EXP($C$5+SQRT($C$4)*F278)+(Projection!$F$20+MAX(0,Projection!$E$24-O278)/Projection!$C$4-Projection!$F$21)*EXP($C$5+SQRT($C$4)*F278)^0.5</f>
        <v/>
      </c>
      <c r="Q278" s="17">
        <f>P278*EXP($C$5+SQRT($C$4)*G278)+(Projection!$G$20+MAX(0,Projection!$F$24-P278)/Projection!$C$4-Projection!$G$21)*EXP($C$5+SQRT($C$4)*G278)^0.5</f>
        <v/>
      </c>
      <c r="R278" s="17">
        <f>Q278*EXP($C$5+SQRT($C$4)*H278)+(Projection!$H$20+MAX(0,Projection!$G$24-Q278)/Projection!$C$4-Projection!$H$21)*EXP($C$5+SQRT($C$4)*H278)^0.5</f>
        <v/>
      </c>
      <c r="S278" s="17">
        <f>R278*EXP($C$5+SQRT($C$4)*I278)+(Projection!$I$20+MAX(0,Projection!$H$24-R278)/Projection!$C$4-Projection!$I$21)*EXP($C$5+SQRT($C$4)*I278)^0.5</f>
        <v/>
      </c>
      <c r="T278" s="17">
        <f>S278*EXP($C$5+SQRT($C$4)*J278)+(Projection!$J$20+MAX(0,Projection!$I$24-S278)/Projection!$C$4-Projection!$J$21)*EXP($C$5+SQRT($C$4)*J278)^0.5</f>
        <v/>
      </c>
      <c r="U278" s="17">
        <f>T278*EXP($C$5+SQRT($C$4)*K278)+(Projection!$K$20+MAX(0,Projection!$J$24-T278)/Projection!$C$4-Projection!$K$21)*EXP($C$5+SQRT($C$4)*K278)^0.5</f>
        <v/>
      </c>
      <c r="V278" s="17">
        <f>U278*EXP($C$5+SQRT($C$4)*L278)+(Projection!$L$20+MAX(0,Projection!$K$24-U278)/Projection!$C$4-Projection!$L$21)*EXP($C$5+SQRT($C$4)*L278)^0.5</f>
        <v/>
      </c>
      <c r="W278" s="13">
        <f>M278/Projection!$C$24</f>
        <v/>
      </c>
      <c r="X278" s="13">
        <f>N278/Projection!$D$24</f>
        <v/>
      </c>
      <c r="Y278" s="13">
        <f>O278/Projection!$E$24</f>
        <v/>
      </c>
      <c r="Z278" s="13">
        <f>P278/Projection!$F$24</f>
        <v/>
      </c>
      <c r="AA278" s="13">
        <f>Q278/Projection!$G$24</f>
        <v/>
      </c>
      <c r="AB278" s="13">
        <f>R278/Projection!$H$24</f>
        <v/>
      </c>
      <c r="AC278" s="13">
        <f>S278/Projection!$I$24</f>
        <v/>
      </c>
      <c r="AD278" s="13">
        <f>T278/Projection!$J$24</f>
        <v/>
      </c>
      <c r="AE278" s="13">
        <f>U278/Projection!$K$24</f>
        <v/>
      </c>
      <c r="AF278" s="13">
        <f>V278/Projection!$L$24</f>
        <v/>
      </c>
      <c r="AG278" s="13">
        <f>MIN(W278:AF278)</f>
        <v/>
      </c>
    </row>
    <row r="279">
      <c r="B279" s="2" t="n">
        <v>266</v>
      </c>
      <c r="C279" s="20" t="n">
        <v>0.772367</v>
      </c>
      <c r="D279" s="20" t="n">
        <v>-0.363809</v>
      </c>
      <c r="E279" s="20" t="n">
        <v>-0.461512</v>
      </c>
      <c r="F279" s="20" t="n">
        <v>1.341344</v>
      </c>
      <c r="G279" s="20" t="n">
        <v>-0.732383</v>
      </c>
      <c r="H279" s="20" t="n">
        <v>0.623717</v>
      </c>
      <c r="I279" s="20" t="n">
        <v>-0.373359</v>
      </c>
      <c r="J279" s="20" t="n">
        <v>0.136874</v>
      </c>
      <c r="K279" s="20" t="n">
        <v>0.924372</v>
      </c>
      <c r="L279" s="20" t="n">
        <v>-0.288596</v>
      </c>
      <c r="M279" s="17">
        <f>Projection!$C$13*EXP($C$5+SQRT($C$4)*C279)+(Projection!$C$20+MAX(0,Projection!$C$14-Projection!$C$13)/Projection!$C$4-Projection!$C$21)*EXP($C$5+SQRT($C$4)*C279)^0.5</f>
        <v/>
      </c>
      <c r="N279" s="17">
        <f>M279*EXP($C$5+SQRT($C$4)*D279)+(Projection!$D$20+MAX(0,Projection!$C$24-M279)/Projection!$C$4-Projection!$D$21)*EXP($C$5+SQRT($C$4)*D279)^0.5</f>
        <v/>
      </c>
      <c r="O279" s="17">
        <f>N279*EXP($C$5+SQRT($C$4)*E279)+(Projection!$E$20+MAX(0,Projection!$D$24-N279)/Projection!$C$4-Projection!$E$21)*EXP($C$5+SQRT($C$4)*E279)^0.5</f>
        <v/>
      </c>
      <c r="P279" s="17">
        <f>O279*EXP($C$5+SQRT($C$4)*F279)+(Projection!$F$20+MAX(0,Projection!$E$24-O279)/Projection!$C$4-Projection!$F$21)*EXP($C$5+SQRT($C$4)*F279)^0.5</f>
        <v/>
      </c>
      <c r="Q279" s="17">
        <f>P279*EXP($C$5+SQRT($C$4)*G279)+(Projection!$G$20+MAX(0,Projection!$F$24-P279)/Projection!$C$4-Projection!$G$21)*EXP($C$5+SQRT($C$4)*G279)^0.5</f>
        <v/>
      </c>
      <c r="R279" s="17">
        <f>Q279*EXP($C$5+SQRT($C$4)*H279)+(Projection!$H$20+MAX(0,Projection!$G$24-Q279)/Projection!$C$4-Projection!$H$21)*EXP($C$5+SQRT($C$4)*H279)^0.5</f>
        <v/>
      </c>
      <c r="S279" s="17">
        <f>R279*EXP($C$5+SQRT($C$4)*I279)+(Projection!$I$20+MAX(0,Projection!$H$24-R279)/Projection!$C$4-Projection!$I$21)*EXP($C$5+SQRT($C$4)*I279)^0.5</f>
        <v/>
      </c>
      <c r="T279" s="17">
        <f>S279*EXP($C$5+SQRT($C$4)*J279)+(Projection!$J$20+MAX(0,Projection!$I$24-S279)/Projection!$C$4-Projection!$J$21)*EXP($C$5+SQRT($C$4)*J279)^0.5</f>
        <v/>
      </c>
      <c r="U279" s="17">
        <f>T279*EXP($C$5+SQRT($C$4)*K279)+(Projection!$K$20+MAX(0,Projection!$J$24-T279)/Projection!$C$4-Projection!$K$21)*EXP($C$5+SQRT($C$4)*K279)^0.5</f>
        <v/>
      </c>
      <c r="V279" s="17">
        <f>U279*EXP($C$5+SQRT($C$4)*L279)+(Projection!$L$20+MAX(0,Projection!$K$24-U279)/Projection!$C$4-Projection!$L$21)*EXP($C$5+SQRT($C$4)*L279)^0.5</f>
        <v/>
      </c>
      <c r="W279" s="13">
        <f>M279/Projection!$C$24</f>
        <v/>
      </c>
      <c r="X279" s="13">
        <f>N279/Projection!$D$24</f>
        <v/>
      </c>
      <c r="Y279" s="13">
        <f>O279/Projection!$E$24</f>
        <v/>
      </c>
      <c r="Z279" s="13">
        <f>P279/Projection!$F$24</f>
        <v/>
      </c>
      <c r="AA279" s="13">
        <f>Q279/Projection!$G$24</f>
        <v/>
      </c>
      <c r="AB279" s="13">
        <f>R279/Projection!$H$24</f>
        <v/>
      </c>
      <c r="AC279" s="13">
        <f>S279/Projection!$I$24</f>
        <v/>
      </c>
      <c r="AD279" s="13">
        <f>T279/Projection!$J$24</f>
        <v/>
      </c>
      <c r="AE279" s="13">
        <f>U279/Projection!$K$24</f>
        <v/>
      </c>
      <c r="AF279" s="13">
        <f>V279/Projection!$L$24</f>
        <v/>
      </c>
      <c r="AG279" s="13">
        <f>MIN(W279:AF279)</f>
        <v/>
      </c>
    </row>
    <row r="280">
      <c r="B280" s="2" t="n">
        <v>267</v>
      </c>
      <c r="C280" s="20" t="n">
        <v>0.907015</v>
      </c>
      <c r="D280" s="20" t="n">
        <v>-0.139559</v>
      </c>
      <c r="E280" s="20" t="n">
        <v>-1.038024</v>
      </c>
      <c r="F280" s="20" t="n">
        <v>1.191958</v>
      </c>
      <c r="G280" s="20" t="n">
        <v>0.519939</v>
      </c>
      <c r="H280" s="20" t="n">
        <v>0.058615</v>
      </c>
      <c r="I280" s="20" t="n">
        <v>-0.741528</v>
      </c>
      <c r="J280" s="20" t="n">
        <v>0.453478</v>
      </c>
      <c r="K280" s="20" t="n">
        <v>0.885547</v>
      </c>
      <c r="L280" s="20" t="n">
        <v>-0.7468</v>
      </c>
      <c r="M280" s="17">
        <f>Projection!$C$13*EXP($C$5+SQRT($C$4)*C280)+(Projection!$C$20+MAX(0,Projection!$C$14-Projection!$C$13)/Projection!$C$4-Projection!$C$21)*EXP($C$5+SQRT($C$4)*C280)^0.5</f>
        <v/>
      </c>
      <c r="N280" s="17">
        <f>M280*EXP($C$5+SQRT($C$4)*D280)+(Projection!$D$20+MAX(0,Projection!$C$24-M280)/Projection!$C$4-Projection!$D$21)*EXP($C$5+SQRT($C$4)*D280)^0.5</f>
        <v/>
      </c>
      <c r="O280" s="17">
        <f>N280*EXP($C$5+SQRT($C$4)*E280)+(Projection!$E$20+MAX(0,Projection!$D$24-N280)/Projection!$C$4-Projection!$E$21)*EXP($C$5+SQRT($C$4)*E280)^0.5</f>
        <v/>
      </c>
      <c r="P280" s="17">
        <f>O280*EXP($C$5+SQRT($C$4)*F280)+(Projection!$F$20+MAX(0,Projection!$E$24-O280)/Projection!$C$4-Projection!$F$21)*EXP($C$5+SQRT($C$4)*F280)^0.5</f>
        <v/>
      </c>
      <c r="Q280" s="17">
        <f>P280*EXP($C$5+SQRT($C$4)*G280)+(Projection!$G$20+MAX(0,Projection!$F$24-P280)/Projection!$C$4-Projection!$G$21)*EXP($C$5+SQRT($C$4)*G280)^0.5</f>
        <v/>
      </c>
      <c r="R280" s="17">
        <f>Q280*EXP($C$5+SQRT($C$4)*H280)+(Projection!$H$20+MAX(0,Projection!$G$24-Q280)/Projection!$C$4-Projection!$H$21)*EXP($C$5+SQRT($C$4)*H280)^0.5</f>
        <v/>
      </c>
      <c r="S280" s="17">
        <f>R280*EXP($C$5+SQRT($C$4)*I280)+(Projection!$I$20+MAX(0,Projection!$H$24-R280)/Projection!$C$4-Projection!$I$21)*EXP($C$5+SQRT($C$4)*I280)^0.5</f>
        <v/>
      </c>
      <c r="T280" s="17">
        <f>S280*EXP($C$5+SQRT($C$4)*J280)+(Projection!$J$20+MAX(0,Projection!$I$24-S280)/Projection!$C$4-Projection!$J$21)*EXP($C$5+SQRT($C$4)*J280)^0.5</f>
        <v/>
      </c>
      <c r="U280" s="17">
        <f>T280*EXP($C$5+SQRT($C$4)*K280)+(Projection!$K$20+MAX(0,Projection!$J$24-T280)/Projection!$C$4-Projection!$K$21)*EXP($C$5+SQRT($C$4)*K280)^0.5</f>
        <v/>
      </c>
      <c r="V280" s="17">
        <f>U280*EXP($C$5+SQRT($C$4)*L280)+(Projection!$L$20+MAX(0,Projection!$K$24-U280)/Projection!$C$4-Projection!$L$21)*EXP($C$5+SQRT($C$4)*L280)^0.5</f>
        <v/>
      </c>
      <c r="W280" s="13">
        <f>M280/Projection!$C$24</f>
        <v/>
      </c>
      <c r="X280" s="13">
        <f>N280/Projection!$D$24</f>
        <v/>
      </c>
      <c r="Y280" s="13">
        <f>O280/Projection!$E$24</f>
        <v/>
      </c>
      <c r="Z280" s="13">
        <f>P280/Projection!$F$24</f>
        <v/>
      </c>
      <c r="AA280" s="13">
        <f>Q280/Projection!$G$24</f>
        <v/>
      </c>
      <c r="AB280" s="13">
        <f>R280/Projection!$H$24</f>
        <v/>
      </c>
      <c r="AC280" s="13">
        <f>S280/Projection!$I$24</f>
        <v/>
      </c>
      <c r="AD280" s="13">
        <f>T280/Projection!$J$24</f>
        <v/>
      </c>
      <c r="AE280" s="13">
        <f>U280/Projection!$K$24</f>
        <v/>
      </c>
      <c r="AF280" s="13">
        <f>V280/Projection!$L$24</f>
        <v/>
      </c>
      <c r="AG280" s="13">
        <f>MIN(W280:AF280)</f>
        <v/>
      </c>
    </row>
    <row r="281">
      <c r="B281" s="2" t="n">
        <v>268</v>
      </c>
      <c r="C281" s="20" t="n">
        <v>-0.791447</v>
      </c>
      <c r="D281" s="20" t="n">
        <v>-0.047571</v>
      </c>
      <c r="E281" s="20" t="n">
        <v>0.97305</v>
      </c>
      <c r="F281" s="20" t="n">
        <v>1.087647</v>
      </c>
      <c r="G281" s="20" t="n">
        <v>-1.802719</v>
      </c>
      <c r="H281" s="20" t="n">
        <v>0.359633</v>
      </c>
      <c r="I281" s="20" t="n">
        <v>-0.693276</v>
      </c>
      <c r="J281" s="20" t="n">
        <v>-0.858974</v>
      </c>
      <c r="K281" s="20" t="n">
        <v>0.113315</v>
      </c>
      <c r="L281" s="20" t="n">
        <v>-0.99778</v>
      </c>
      <c r="M281" s="17">
        <f>Projection!$C$13*EXP($C$5+SQRT($C$4)*C281)+(Projection!$C$20+MAX(0,Projection!$C$14-Projection!$C$13)/Projection!$C$4-Projection!$C$21)*EXP($C$5+SQRT($C$4)*C281)^0.5</f>
        <v/>
      </c>
      <c r="N281" s="17">
        <f>M281*EXP($C$5+SQRT($C$4)*D281)+(Projection!$D$20+MAX(0,Projection!$C$24-M281)/Projection!$C$4-Projection!$D$21)*EXP($C$5+SQRT($C$4)*D281)^0.5</f>
        <v/>
      </c>
      <c r="O281" s="17">
        <f>N281*EXP($C$5+SQRT($C$4)*E281)+(Projection!$E$20+MAX(0,Projection!$D$24-N281)/Projection!$C$4-Projection!$E$21)*EXP($C$5+SQRT($C$4)*E281)^0.5</f>
        <v/>
      </c>
      <c r="P281" s="17">
        <f>O281*EXP($C$5+SQRT($C$4)*F281)+(Projection!$F$20+MAX(0,Projection!$E$24-O281)/Projection!$C$4-Projection!$F$21)*EXP($C$5+SQRT($C$4)*F281)^0.5</f>
        <v/>
      </c>
      <c r="Q281" s="17">
        <f>P281*EXP($C$5+SQRT($C$4)*G281)+(Projection!$G$20+MAX(0,Projection!$F$24-P281)/Projection!$C$4-Projection!$G$21)*EXP($C$5+SQRT($C$4)*G281)^0.5</f>
        <v/>
      </c>
      <c r="R281" s="17">
        <f>Q281*EXP($C$5+SQRT($C$4)*H281)+(Projection!$H$20+MAX(0,Projection!$G$24-Q281)/Projection!$C$4-Projection!$H$21)*EXP($C$5+SQRT($C$4)*H281)^0.5</f>
        <v/>
      </c>
      <c r="S281" s="17">
        <f>R281*EXP($C$5+SQRT($C$4)*I281)+(Projection!$I$20+MAX(0,Projection!$H$24-R281)/Projection!$C$4-Projection!$I$21)*EXP($C$5+SQRT($C$4)*I281)^0.5</f>
        <v/>
      </c>
      <c r="T281" s="17">
        <f>S281*EXP($C$5+SQRT($C$4)*J281)+(Projection!$J$20+MAX(0,Projection!$I$24-S281)/Projection!$C$4-Projection!$J$21)*EXP($C$5+SQRT($C$4)*J281)^0.5</f>
        <v/>
      </c>
      <c r="U281" s="17">
        <f>T281*EXP($C$5+SQRT($C$4)*K281)+(Projection!$K$20+MAX(0,Projection!$J$24-T281)/Projection!$C$4-Projection!$K$21)*EXP($C$5+SQRT($C$4)*K281)^0.5</f>
        <v/>
      </c>
      <c r="V281" s="17">
        <f>U281*EXP($C$5+SQRT($C$4)*L281)+(Projection!$L$20+MAX(0,Projection!$K$24-U281)/Projection!$C$4-Projection!$L$21)*EXP($C$5+SQRT($C$4)*L281)^0.5</f>
        <v/>
      </c>
      <c r="W281" s="13">
        <f>M281/Projection!$C$24</f>
        <v/>
      </c>
      <c r="X281" s="13">
        <f>N281/Projection!$D$24</f>
        <v/>
      </c>
      <c r="Y281" s="13">
        <f>O281/Projection!$E$24</f>
        <v/>
      </c>
      <c r="Z281" s="13">
        <f>P281/Projection!$F$24</f>
        <v/>
      </c>
      <c r="AA281" s="13">
        <f>Q281/Projection!$G$24</f>
        <v/>
      </c>
      <c r="AB281" s="13">
        <f>R281/Projection!$H$24</f>
        <v/>
      </c>
      <c r="AC281" s="13">
        <f>S281/Projection!$I$24</f>
        <v/>
      </c>
      <c r="AD281" s="13">
        <f>T281/Projection!$J$24</f>
        <v/>
      </c>
      <c r="AE281" s="13">
        <f>U281/Projection!$K$24</f>
        <v/>
      </c>
      <c r="AF281" s="13">
        <f>V281/Projection!$L$24</f>
        <v/>
      </c>
      <c r="AG281" s="13">
        <f>MIN(W281:AF281)</f>
        <v/>
      </c>
    </row>
    <row r="282">
      <c r="B282" s="2" t="n">
        <v>269</v>
      </c>
      <c r="C282" s="20" t="n">
        <v>-0.012522</v>
      </c>
      <c r="D282" s="20" t="n">
        <v>0.446503</v>
      </c>
      <c r="E282" s="20" t="n">
        <v>0.932253</v>
      </c>
      <c r="F282" s="20" t="n">
        <v>-0.680996</v>
      </c>
      <c r="G282" s="20" t="n">
        <v>0.751189</v>
      </c>
      <c r="H282" s="20" t="n">
        <v>-0.089589</v>
      </c>
      <c r="I282" s="20" t="n">
        <v>-0.601621</v>
      </c>
      <c r="J282" s="20" t="n">
        <v>-0.0863</v>
      </c>
      <c r="K282" s="20" t="n">
        <v>-0.841005</v>
      </c>
      <c r="L282" s="20" t="n">
        <v>0.468388</v>
      </c>
      <c r="M282" s="17">
        <f>Projection!$C$13*EXP($C$5+SQRT($C$4)*C282)+(Projection!$C$20+MAX(0,Projection!$C$14-Projection!$C$13)/Projection!$C$4-Projection!$C$21)*EXP($C$5+SQRT($C$4)*C282)^0.5</f>
        <v/>
      </c>
      <c r="N282" s="17">
        <f>M282*EXP($C$5+SQRT($C$4)*D282)+(Projection!$D$20+MAX(0,Projection!$C$24-M282)/Projection!$C$4-Projection!$D$21)*EXP($C$5+SQRT($C$4)*D282)^0.5</f>
        <v/>
      </c>
      <c r="O282" s="17">
        <f>N282*EXP($C$5+SQRT($C$4)*E282)+(Projection!$E$20+MAX(0,Projection!$D$24-N282)/Projection!$C$4-Projection!$E$21)*EXP($C$5+SQRT($C$4)*E282)^0.5</f>
        <v/>
      </c>
      <c r="P282" s="17">
        <f>O282*EXP($C$5+SQRT($C$4)*F282)+(Projection!$F$20+MAX(0,Projection!$E$24-O282)/Projection!$C$4-Projection!$F$21)*EXP($C$5+SQRT($C$4)*F282)^0.5</f>
        <v/>
      </c>
      <c r="Q282" s="17">
        <f>P282*EXP($C$5+SQRT($C$4)*G282)+(Projection!$G$20+MAX(0,Projection!$F$24-P282)/Projection!$C$4-Projection!$G$21)*EXP($C$5+SQRT($C$4)*G282)^0.5</f>
        <v/>
      </c>
      <c r="R282" s="17">
        <f>Q282*EXP($C$5+SQRT($C$4)*H282)+(Projection!$H$20+MAX(0,Projection!$G$24-Q282)/Projection!$C$4-Projection!$H$21)*EXP($C$5+SQRT($C$4)*H282)^0.5</f>
        <v/>
      </c>
      <c r="S282" s="17">
        <f>R282*EXP($C$5+SQRT($C$4)*I282)+(Projection!$I$20+MAX(0,Projection!$H$24-R282)/Projection!$C$4-Projection!$I$21)*EXP($C$5+SQRT($C$4)*I282)^0.5</f>
        <v/>
      </c>
      <c r="T282" s="17">
        <f>S282*EXP($C$5+SQRT($C$4)*J282)+(Projection!$J$20+MAX(0,Projection!$I$24-S282)/Projection!$C$4-Projection!$J$21)*EXP($C$5+SQRT($C$4)*J282)^0.5</f>
        <v/>
      </c>
      <c r="U282" s="17">
        <f>T282*EXP($C$5+SQRT($C$4)*K282)+(Projection!$K$20+MAX(0,Projection!$J$24-T282)/Projection!$C$4-Projection!$K$21)*EXP($C$5+SQRT($C$4)*K282)^0.5</f>
        <v/>
      </c>
      <c r="V282" s="17">
        <f>U282*EXP($C$5+SQRT($C$4)*L282)+(Projection!$L$20+MAX(0,Projection!$K$24-U282)/Projection!$C$4-Projection!$L$21)*EXP($C$5+SQRT($C$4)*L282)^0.5</f>
        <v/>
      </c>
      <c r="W282" s="13">
        <f>M282/Projection!$C$24</f>
        <v/>
      </c>
      <c r="X282" s="13">
        <f>N282/Projection!$D$24</f>
        <v/>
      </c>
      <c r="Y282" s="13">
        <f>O282/Projection!$E$24</f>
        <v/>
      </c>
      <c r="Z282" s="13">
        <f>P282/Projection!$F$24</f>
        <v/>
      </c>
      <c r="AA282" s="13">
        <f>Q282/Projection!$G$24</f>
        <v/>
      </c>
      <c r="AB282" s="13">
        <f>R282/Projection!$H$24</f>
        <v/>
      </c>
      <c r="AC282" s="13">
        <f>S282/Projection!$I$24</f>
        <v/>
      </c>
      <c r="AD282" s="13">
        <f>T282/Projection!$J$24</f>
        <v/>
      </c>
      <c r="AE282" s="13">
        <f>U282/Projection!$K$24</f>
        <v/>
      </c>
      <c r="AF282" s="13">
        <f>V282/Projection!$L$24</f>
        <v/>
      </c>
      <c r="AG282" s="13">
        <f>MIN(W282:AF282)</f>
        <v/>
      </c>
    </row>
    <row r="283">
      <c r="B283" s="2" t="n">
        <v>270</v>
      </c>
      <c r="C283" s="20" t="n">
        <v>-0.854697</v>
      </c>
      <c r="D283" s="20" t="n">
        <v>0.483972</v>
      </c>
      <c r="E283" s="20" t="n">
        <v>-0.529321</v>
      </c>
      <c r="F283" s="20" t="n">
        <v>1.407659</v>
      </c>
      <c r="G283" s="20" t="n">
        <v>1.174507</v>
      </c>
      <c r="H283" s="20" t="n">
        <v>0.553373</v>
      </c>
      <c r="I283" s="20" t="n">
        <v>1.914628</v>
      </c>
      <c r="J283" s="20" t="n">
        <v>-0.417684</v>
      </c>
      <c r="K283" s="20" t="n">
        <v>0.068148</v>
      </c>
      <c r="L283" s="20" t="n">
        <v>1.076758</v>
      </c>
      <c r="M283" s="17">
        <f>Projection!$C$13*EXP($C$5+SQRT($C$4)*C283)+(Projection!$C$20+MAX(0,Projection!$C$14-Projection!$C$13)/Projection!$C$4-Projection!$C$21)*EXP($C$5+SQRT($C$4)*C283)^0.5</f>
        <v/>
      </c>
      <c r="N283" s="17">
        <f>M283*EXP($C$5+SQRT($C$4)*D283)+(Projection!$D$20+MAX(0,Projection!$C$24-M283)/Projection!$C$4-Projection!$D$21)*EXP($C$5+SQRT($C$4)*D283)^0.5</f>
        <v/>
      </c>
      <c r="O283" s="17">
        <f>N283*EXP($C$5+SQRT($C$4)*E283)+(Projection!$E$20+MAX(0,Projection!$D$24-N283)/Projection!$C$4-Projection!$E$21)*EXP($C$5+SQRT($C$4)*E283)^0.5</f>
        <v/>
      </c>
      <c r="P283" s="17">
        <f>O283*EXP($C$5+SQRT($C$4)*F283)+(Projection!$F$20+MAX(0,Projection!$E$24-O283)/Projection!$C$4-Projection!$F$21)*EXP($C$5+SQRT($C$4)*F283)^0.5</f>
        <v/>
      </c>
      <c r="Q283" s="17">
        <f>P283*EXP($C$5+SQRT($C$4)*G283)+(Projection!$G$20+MAX(0,Projection!$F$24-P283)/Projection!$C$4-Projection!$G$21)*EXP($C$5+SQRT($C$4)*G283)^0.5</f>
        <v/>
      </c>
      <c r="R283" s="17">
        <f>Q283*EXP($C$5+SQRT($C$4)*H283)+(Projection!$H$20+MAX(0,Projection!$G$24-Q283)/Projection!$C$4-Projection!$H$21)*EXP($C$5+SQRT($C$4)*H283)^0.5</f>
        <v/>
      </c>
      <c r="S283" s="17">
        <f>R283*EXP($C$5+SQRT($C$4)*I283)+(Projection!$I$20+MAX(0,Projection!$H$24-R283)/Projection!$C$4-Projection!$I$21)*EXP($C$5+SQRT($C$4)*I283)^0.5</f>
        <v/>
      </c>
      <c r="T283" s="17">
        <f>S283*EXP($C$5+SQRT($C$4)*J283)+(Projection!$J$20+MAX(0,Projection!$I$24-S283)/Projection!$C$4-Projection!$J$21)*EXP($C$5+SQRT($C$4)*J283)^0.5</f>
        <v/>
      </c>
      <c r="U283" s="17">
        <f>T283*EXP($C$5+SQRT($C$4)*K283)+(Projection!$K$20+MAX(0,Projection!$J$24-T283)/Projection!$C$4-Projection!$K$21)*EXP($C$5+SQRT($C$4)*K283)^0.5</f>
        <v/>
      </c>
      <c r="V283" s="17">
        <f>U283*EXP($C$5+SQRT($C$4)*L283)+(Projection!$L$20+MAX(0,Projection!$K$24-U283)/Projection!$C$4-Projection!$L$21)*EXP($C$5+SQRT($C$4)*L283)^0.5</f>
        <v/>
      </c>
      <c r="W283" s="13">
        <f>M283/Projection!$C$24</f>
        <v/>
      </c>
      <c r="X283" s="13">
        <f>N283/Projection!$D$24</f>
        <v/>
      </c>
      <c r="Y283" s="13">
        <f>O283/Projection!$E$24</f>
        <v/>
      </c>
      <c r="Z283" s="13">
        <f>P283/Projection!$F$24</f>
        <v/>
      </c>
      <c r="AA283" s="13">
        <f>Q283/Projection!$G$24</f>
        <v/>
      </c>
      <c r="AB283" s="13">
        <f>R283/Projection!$H$24</f>
        <v/>
      </c>
      <c r="AC283" s="13">
        <f>S283/Projection!$I$24</f>
        <v/>
      </c>
      <c r="AD283" s="13">
        <f>T283/Projection!$J$24</f>
        <v/>
      </c>
      <c r="AE283" s="13">
        <f>U283/Projection!$K$24</f>
        <v/>
      </c>
      <c r="AF283" s="13">
        <f>V283/Projection!$L$24</f>
        <v/>
      </c>
      <c r="AG283" s="13">
        <f>MIN(W283:AF283)</f>
        <v/>
      </c>
    </row>
    <row r="284">
      <c r="B284" s="2" t="n">
        <v>271</v>
      </c>
      <c r="C284" s="20" t="n">
        <v>-1.209614</v>
      </c>
      <c r="D284" s="20" t="n">
        <v>-1.649936</v>
      </c>
      <c r="E284" s="20" t="n">
        <v>0.944653</v>
      </c>
      <c r="F284" s="20" t="n">
        <v>-1.018042</v>
      </c>
      <c r="G284" s="20" t="n">
        <v>-0.551112</v>
      </c>
      <c r="H284" s="20" t="n">
        <v>2.108008</v>
      </c>
      <c r="I284" s="20" t="n">
        <v>1.494727</v>
      </c>
      <c r="J284" s="20" t="n">
        <v>0.266427</v>
      </c>
      <c r="K284" s="20" t="n">
        <v>0.644796</v>
      </c>
      <c r="L284" s="20" t="n">
        <v>0.770821</v>
      </c>
      <c r="M284" s="17">
        <f>Projection!$C$13*EXP($C$5+SQRT($C$4)*C284)+(Projection!$C$20+MAX(0,Projection!$C$14-Projection!$C$13)/Projection!$C$4-Projection!$C$21)*EXP($C$5+SQRT($C$4)*C284)^0.5</f>
        <v/>
      </c>
      <c r="N284" s="17">
        <f>M284*EXP($C$5+SQRT($C$4)*D284)+(Projection!$D$20+MAX(0,Projection!$C$24-M284)/Projection!$C$4-Projection!$D$21)*EXP($C$5+SQRT($C$4)*D284)^0.5</f>
        <v/>
      </c>
      <c r="O284" s="17">
        <f>N284*EXP($C$5+SQRT($C$4)*E284)+(Projection!$E$20+MAX(0,Projection!$D$24-N284)/Projection!$C$4-Projection!$E$21)*EXP($C$5+SQRT($C$4)*E284)^0.5</f>
        <v/>
      </c>
      <c r="P284" s="17">
        <f>O284*EXP($C$5+SQRT($C$4)*F284)+(Projection!$F$20+MAX(0,Projection!$E$24-O284)/Projection!$C$4-Projection!$F$21)*EXP($C$5+SQRT($C$4)*F284)^0.5</f>
        <v/>
      </c>
      <c r="Q284" s="17">
        <f>P284*EXP($C$5+SQRT($C$4)*G284)+(Projection!$G$20+MAX(0,Projection!$F$24-P284)/Projection!$C$4-Projection!$G$21)*EXP($C$5+SQRT($C$4)*G284)^0.5</f>
        <v/>
      </c>
      <c r="R284" s="17">
        <f>Q284*EXP($C$5+SQRT($C$4)*H284)+(Projection!$H$20+MAX(0,Projection!$G$24-Q284)/Projection!$C$4-Projection!$H$21)*EXP($C$5+SQRT($C$4)*H284)^0.5</f>
        <v/>
      </c>
      <c r="S284" s="17">
        <f>R284*EXP($C$5+SQRT($C$4)*I284)+(Projection!$I$20+MAX(0,Projection!$H$24-R284)/Projection!$C$4-Projection!$I$21)*EXP($C$5+SQRT($C$4)*I284)^0.5</f>
        <v/>
      </c>
      <c r="T284" s="17">
        <f>S284*EXP($C$5+SQRT($C$4)*J284)+(Projection!$J$20+MAX(0,Projection!$I$24-S284)/Projection!$C$4-Projection!$J$21)*EXP($C$5+SQRT($C$4)*J284)^0.5</f>
        <v/>
      </c>
      <c r="U284" s="17">
        <f>T284*EXP($C$5+SQRT($C$4)*K284)+(Projection!$K$20+MAX(0,Projection!$J$24-T284)/Projection!$C$4-Projection!$K$21)*EXP($C$5+SQRT($C$4)*K284)^0.5</f>
        <v/>
      </c>
      <c r="V284" s="17">
        <f>U284*EXP($C$5+SQRT($C$4)*L284)+(Projection!$L$20+MAX(0,Projection!$K$24-U284)/Projection!$C$4-Projection!$L$21)*EXP($C$5+SQRT($C$4)*L284)^0.5</f>
        <v/>
      </c>
      <c r="W284" s="13">
        <f>M284/Projection!$C$24</f>
        <v/>
      </c>
      <c r="X284" s="13">
        <f>N284/Projection!$D$24</f>
        <v/>
      </c>
      <c r="Y284" s="13">
        <f>O284/Projection!$E$24</f>
        <v/>
      </c>
      <c r="Z284" s="13">
        <f>P284/Projection!$F$24</f>
        <v/>
      </c>
      <c r="AA284" s="13">
        <f>Q284/Projection!$G$24</f>
        <v/>
      </c>
      <c r="AB284" s="13">
        <f>R284/Projection!$H$24</f>
        <v/>
      </c>
      <c r="AC284" s="13">
        <f>S284/Projection!$I$24</f>
        <v/>
      </c>
      <c r="AD284" s="13">
        <f>T284/Projection!$J$24</f>
        <v/>
      </c>
      <c r="AE284" s="13">
        <f>U284/Projection!$K$24</f>
        <v/>
      </c>
      <c r="AF284" s="13">
        <f>V284/Projection!$L$24</f>
        <v/>
      </c>
      <c r="AG284" s="13">
        <f>MIN(W284:AF284)</f>
        <v/>
      </c>
    </row>
    <row r="285">
      <c r="B285" s="2" t="n">
        <v>272</v>
      </c>
      <c r="C285" s="20" t="n">
        <v>-0.317532</v>
      </c>
      <c r="D285" s="20" t="n">
        <v>-0.147136</v>
      </c>
      <c r="E285" s="20" t="n">
        <v>-0.227419</v>
      </c>
      <c r="F285" s="20" t="n">
        <v>-0.655437</v>
      </c>
      <c r="G285" s="20" t="n">
        <v>-0.036333</v>
      </c>
      <c r="H285" s="20" t="n">
        <v>-0.9636749999999999</v>
      </c>
      <c r="I285" s="20" t="n">
        <v>1.57859</v>
      </c>
      <c r="J285" s="20" t="n">
        <v>0.086634</v>
      </c>
      <c r="K285" s="20" t="n">
        <v>0.622146</v>
      </c>
      <c r="L285" s="20" t="n">
        <v>1.105291</v>
      </c>
      <c r="M285" s="17">
        <f>Projection!$C$13*EXP($C$5+SQRT($C$4)*C285)+(Projection!$C$20+MAX(0,Projection!$C$14-Projection!$C$13)/Projection!$C$4-Projection!$C$21)*EXP($C$5+SQRT($C$4)*C285)^0.5</f>
        <v/>
      </c>
      <c r="N285" s="17">
        <f>M285*EXP($C$5+SQRT($C$4)*D285)+(Projection!$D$20+MAX(0,Projection!$C$24-M285)/Projection!$C$4-Projection!$D$21)*EXP($C$5+SQRT($C$4)*D285)^0.5</f>
        <v/>
      </c>
      <c r="O285" s="17">
        <f>N285*EXP($C$5+SQRT($C$4)*E285)+(Projection!$E$20+MAX(0,Projection!$D$24-N285)/Projection!$C$4-Projection!$E$21)*EXP($C$5+SQRT($C$4)*E285)^0.5</f>
        <v/>
      </c>
      <c r="P285" s="17">
        <f>O285*EXP($C$5+SQRT($C$4)*F285)+(Projection!$F$20+MAX(0,Projection!$E$24-O285)/Projection!$C$4-Projection!$F$21)*EXP($C$5+SQRT($C$4)*F285)^0.5</f>
        <v/>
      </c>
      <c r="Q285" s="17">
        <f>P285*EXP($C$5+SQRT($C$4)*G285)+(Projection!$G$20+MAX(0,Projection!$F$24-P285)/Projection!$C$4-Projection!$G$21)*EXP($C$5+SQRT($C$4)*G285)^0.5</f>
        <v/>
      </c>
      <c r="R285" s="17">
        <f>Q285*EXP($C$5+SQRT($C$4)*H285)+(Projection!$H$20+MAX(0,Projection!$G$24-Q285)/Projection!$C$4-Projection!$H$21)*EXP($C$5+SQRT($C$4)*H285)^0.5</f>
        <v/>
      </c>
      <c r="S285" s="17">
        <f>R285*EXP($C$5+SQRT($C$4)*I285)+(Projection!$I$20+MAX(0,Projection!$H$24-R285)/Projection!$C$4-Projection!$I$21)*EXP($C$5+SQRT($C$4)*I285)^0.5</f>
        <v/>
      </c>
      <c r="T285" s="17">
        <f>S285*EXP($C$5+SQRT($C$4)*J285)+(Projection!$J$20+MAX(0,Projection!$I$24-S285)/Projection!$C$4-Projection!$J$21)*EXP($C$5+SQRT($C$4)*J285)^0.5</f>
        <v/>
      </c>
      <c r="U285" s="17">
        <f>T285*EXP($C$5+SQRT($C$4)*K285)+(Projection!$K$20+MAX(0,Projection!$J$24-T285)/Projection!$C$4-Projection!$K$21)*EXP($C$5+SQRT($C$4)*K285)^0.5</f>
        <v/>
      </c>
      <c r="V285" s="17">
        <f>U285*EXP($C$5+SQRT($C$4)*L285)+(Projection!$L$20+MAX(0,Projection!$K$24-U285)/Projection!$C$4-Projection!$L$21)*EXP($C$5+SQRT($C$4)*L285)^0.5</f>
        <v/>
      </c>
      <c r="W285" s="13">
        <f>M285/Projection!$C$24</f>
        <v/>
      </c>
      <c r="X285" s="13">
        <f>N285/Projection!$D$24</f>
        <v/>
      </c>
      <c r="Y285" s="13">
        <f>O285/Projection!$E$24</f>
        <v/>
      </c>
      <c r="Z285" s="13">
        <f>P285/Projection!$F$24</f>
        <v/>
      </c>
      <c r="AA285" s="13">
        <f>Q285/Projection!$G$24</f>
        <v/>
      </c>
      <c r="AB285" s="13">
        <f>R285/Projection!$H$24</f>
        <v/>
      </c>
      <c r="AC285" s="13">
        <f>S285/Projection!$I$24</f>
        <v/>
      </c>
      <c r="AD285" s="13">
        <f>T285/Projection!$J$24</f>
        <v/>
      </c>
      <c r="AE285" s="13">
        <f>U285/Projection!$K$24</f>
        <v/>
      </c>
      <c r="AF285" s="13">
        <f>V285/Projection!$L$24</f>
        <v/>
      </c>
      <c r="AG285" s="13">
        <f>MIN(W285:AF285)</f>
        <v/>
      </c>
    </row>
    <row r="286">
      <c r="B286" s="2" t="n">
        <v>273</v>
      </c>
      <c r="C286" s="20" t="n">
        <v>-0.091013</v>
      </c>
      <c r="D286" s="20" t="n">
        <v>-1.181219</v>
      </c>
      <c r="E286" s="20" t="n">
        <v>-0.898474</v>
      </c>
      <c r="F286" s="20" t="n">
        <v>0.312505</v>
      </c>
      <c r="G286" s="20" t="n">
        <v>-1.487917</v>
      </c>
      <c r="H286" s="20" t="n">
        <v>-0.236568</v>
      </c>
      <c r="I286" s="20" t="n">
        <v>1.599423</v>
      </c>
      <c r="J286" s="20" t="n">
        <v>1.705648</v>
      </c>
      <c r="K286" s="20" t="n">
        <v>-0.348756</v>
      </c>
      <c r="L286" s="20" t="n">
        <v>0.349517</v>
      </c>
      <c r="M286" s="17">
        <f>Projection!$C$13*EXP($C$5+SQRT($C$4)*C286)+(Projection!$C$20+MAX(0,Projection!$C$14-Projection!$C$13)/Projection!$C$4-Projection!$C$21)*EXP($C$5+SQRT($C$4)*C286)^0.5</f>
        <v/>
      </c>
      <c r="N286" s="17">
        <f>M286*EXP($C$5+SQRT($C$4)*D286)+(Projection!$D$20+MAX(0,Projection!$C$24-M286)/Projection!$C$4-Projection!$D$21)*EXP($C$5+SQRT($C$4)*D286)^0.5</f>
        <v/>
      </c>
      <c r="O286" s="17">
        <f>N286*EXP($C$5+SQRT($C$4)*E286)+(Projection!$E$20+MAX(0,Projection!$D$24-N286)/Projection!$C$4-Projection!$E$21)*EXP($C$5+SQRT($C$4)*E286)^0.5</f>
        <v/>
      </c>
      <c r="P286" s="17">
        <f>O286*EXP($C$5+SQRT($C$4)*F286)+(Projection!$F$20+MAX(0,Projection!$E$24-O286)/Projection!$C$4-Projection!$F$21)*EXP($C$5+SQRT($C$4)*F286)^0.5</f>
        <v/>
      </c>
      <c r="Q286" s="17">
        <f>P286*EXP($C$5+SQRT($C$4)*G286)+(Projection!$G$20+MAX(0,Projection!$F$24-P286)/Projection!$C$4-Projection!$G$21)*EXP($C$5+SQRT($C$4)*G286)^0.5</f>
        <v/>
      </c>
      <c r="R286" s="17">
        <f>Q286*EXP($C$5+SQRT($C$4)*H286)+(Projection!$H$20+MAX(0,Projection!$G$24-Q286)/Projection!$C$4-Projection!$H$21)*EXP($C$5+SQRT($C$4)*H286)^0.5</f>
        <v/>
      </c>
      <c r="S286" s="17">
        <f>R286*EXP($C$5+SQRT($C$4)*I286)+(Projection!$I$20+MAX(0,Projection!$H$24-R286)/Projection!$C$4-Projection!$I$21)*EXP($C$5+SQRT($C$4)*I286)^0.5</f>
        <v/>
      </c>
      <c r="T286" s="17">
        <f>S286*EXP($C$5+SQRT($C$4)*J286)+(Projection!$J$20+MAX(0,Projection!$I$24-S286)/Projection!$C$4-Projection!$J$21)*EXP($C$5+SQRT($C$4)*J286)^0.5</f>
        <v/>
      </c>
      <c r="U286" s="17">
        <f>T286*EXP($C$5+SQRT($C$4)*K286)+(Projection!$K$20+MAX(0,Projection!$J$24-T286)/Projection!$C$4-Projection!$K$21)*EXP($C$5+SQRT($C$4)*K286)^0.5</f>
        <v/>
      </c>
      <c r="V286" s="17">
        <f>U286*EXP($C$5+SQRT($C$4)*L286)+(Projection!$L$20+MAX(0,Projection!$K$24-U286)/Projection!$C$4-Projection!$L$21)*EXP($C$5+SQRT($C$4)*L286)^0.5</f>
        <v/>
      </c>
      <c r="W286" s="13">
        <f>M286/Projection!$C$24</f>
        <v/>
      </c>
      <c r="X286" s="13">
        <f>N286/Projection!$D$24</f>
        <v/>
      </c>
      <c r="Y286" s="13">
        <f>O286/Projection!$E$24</f>
        <v/>
      </c>
      <c r="Z286" s="13">
        <f>P286/Projection!$F$24</f>
        <v/>
      </c>
      <c r="AA286" s="13">
        <f>Q286/Projection!$G$24</f>
        <v/>
      </c>
      <c r="AB286" s="13">
        <f>R286/Projection!$H$24</f>
        <v/>
      </c>
      <c r="AC286" s="13">
        <f>S286/Projection!$I$24</f>
        <v/>
      </c>
      <c r="AD286" s="13">
        <f>T286/Projection!$J$24</f>
        <v/>
      </c>
      <c r="AE286" s="13">
        <f>U286/Projection!$K$24</f>
        <v/>
      </c>
      <c r="AF286" s="13">
        <f>V286/Projection!$L$24</f>
        <v/>
      </c>
      <c r="AG286" s="13">
        <f>MIN(W286:AF286)</f>
        <v/>
      </c>
    </row>
    <row r="287">
      <c r="B287" s="2" t="n">
        <v>274</v>
      </c>
      <c r="C287" s="20" t="n">
        <v>1.524889</v>
      </c>
      <c r="D287" s="20" t="n">
        <v>-0.656536</v>
      </c>
      <c r="E287" s="20" t="n">
        <v>1.101273</v>
      </c>
      <c r="F287" s="20" t="n">
        <v>1.227284</v>
      </c>
      <c r="G287" s="20" t="n">
        <v>-0.976474</v>
      </c>
      <c r="H287" s="20" t="n">
        <v>-0.5510890000000001</v>
      </c>
      <c r="I287" s="20" t="n">
        <v>0.562812</v>
      </c>
      <c r="J287" s="20" t="n">
        <v>0.625072</v>
      </c>
      <c r="K287" s="20" t="n">
        <v>0.282295</v>
      </c>
      <c r="L287" s="20" t="n">
        <v>1.727354</v>
      </c>
      <c r="M287" s="17">
        <f>Projection!$C$13*EXP($C$5+SQRT($C$4)*C287)+(Projection!$C$20+MAX(0,Projection!$C$14-Projection!$C$13)/Projection!$C$4-Projection!$C$21)*EXP($C$5+SQRT($C$4)*C287)^0.5</f>
        <v/>
      </c>
      <c r="N287" s="17">
        <f>M287*EXP($C$5+SQRT($C$4)*D287)+(Projection!$D$20+MAX(0,Projection!$C$24-M287)/Projection!$C$4-Projection!$D$21)*EXP($C$5+SQRT($C$4)*D287)^0.5</f>
        <v/>
      </c>
      <c r="O287" s="17">
        <f>N287*EXP($C$5+SQRT($C$4)*E287)+(Projection!$E$20+MAX(0,Projection!$D$24-N287)/Projection!$C$4-Projection!$E$21)*EXP($C$5+SQRT($C$4)*E287)^0.5</f>
        <v/>
      </c>
      <c r="P287" s="17">
        <f>O287*EXP($C$5+SQRT($C$4)*F287)+(Projection!$F$20+MAX(0,Projection!$E$24-O287)/Projection!$C$4-Projection!$F$21)*EXP($C$5+SQRT($C$4)*F287)^0.5</f>
        <v/>
      </c>
      <c r="Q287" s="17">
        <f>P287*EXP($C$5+SQRT($C$4)*G287)+(Projection!$G$20+MAX(0,Projection!$F$24-P287)/Projection!$C$4-Projection!$G$21)*EXP($C$5+SQRT($C$4)*G287)^0.5</f>
        <v/>
      </c>
      <c r="R287" s="17">
        <f>Q287*EXP($C$5+SQRT($C$4)*H287)+(Projection!$H$20+MAX(0,Projection!$G$24-Q287)/Projection!$C$4-Projection!$H$21)*EXP($C$5+SQRT($C$4)*H287)^0.5</f>
        <v/>
      </c>
      <c r="S287" s="17">
        <f>R287*EXP($C$5+SQRT($C$4)*I287)+(Projection!$I$20+MAX(0,Projection!$H$24-R287)/Projection!$C$4-Projection!$I$21)*EXP($C$5+SQRT($C$4)*I287)^0.5</f>
        <v/>
      </c>
      <c r="T287" s="17">
        <f>S287*EXP($C$5+SQRT($C$4)*J287)+(Projection!$J$20+MAX(0,Projection!$I$24-S287)/Projection!$C$4-Projection!$J$21)*EXP($C$5+SQRT($C$4)*J287)^0.5</f>
        <v/>
      </c>
      <c r="U287" s="17">
        <f>T287*EXP($C$5+SQRT($C$4)*K287)+(Projection!$K$20+MAX(0,Projection!$J$24-T287)/Projection!$C$4-Projection!$K$21)*EXP($C$5+SQRT($C$4)*K287)^0.5</f>
        <v/>
      </c>
      <c r="V287" s="17">
        <f>U287*EXP($C$5+SQRT($C$4)*L287)+(Projection!$L$20+MAX(0,Projection!$K$24-U287)/Projection!$C$4-Projection!$L$21)*EXP($C$5+SQRT($C$4)*L287)^0.5</f>
        <v/>
      </c>
      <c r="W287" s="13">
        <f>M287/Projection!$C$24</f>
        <v/>
      </c>
      <c r="X287" s="13">
        <f>N287/Projection!$D$24</f>
        <v/>
      </c>
      <c r="Y287" s="13">
        <f>O287/Projection!$E$24</f>
        <v/>
      </c>
      <c r="Z287" s="13">
        <f>P287/Projection!$F$24</f>
        <v/>
      </c>
      <c r="AA287" s="13">
        <f>Q287/Projection!$G$24</f>
        <v/>
      </c>
      <c r="AB287" s="13">
        <f>R287/Projection!$H$24</f>
        <v/>
      </c>
      <c r="AC287" s="13">
        <f>S287/Projection!$I$24</f>
        <v/>
      </c>
      <c r="AD287" s="13">
        <f>T287/Projection!$J$24</f>
        <v/>
      </c>
      <c r="AE287" s="13">
        <f>U287/Projection!$K$24</f>
        <v/>
      </c>
      <c r="AF287" s="13">
        <f>V287/Projection!$L$24</f>
        <v/>
      </c>
      <c r="AG287" s="13">
        <f>MIN(W287:AF287)</f>
        <v/>
      </c>
    </row>
    <row r="288">
      <c r="B288" s="2" t="n">
        <v>275</v>
      </c>
      <c r="C288" s="20" t="n">
        <v>0.741707</v>
      </c>
      <c r="D288" s="20" t="n">
        <v>0.18033</v>
      </c>
      <c r="E288" s="20" t="n">
        <v>1.086866</v>
      </c>
      <c r="F288" s="20" t="n">
        <v>-0.590851</v>
      </c>
      <c r="G288" s="20" t="n">
        <v>0.083554</v>
      </c>
      <c r="H288" s="20" t="n">
        <v>-1.267905</v>
      </c>
      <c r="I288" s="20" t="n">
        <v>-1.178387</v>
      </c>
      <c r="J288" s="20" t="n">
        <v>1.29924</v>
      </c>
      <c r="K288" s="20" t="n">
        <v>-1.548759</v>
      </c>
      <c r="L288" s="20" t="n">
        <v>-0.228947</v>
      </c>
      <c r="M288" s="17">
        <f>Projection!$C$13*EXP($C$5+SQRT($C$4)*C288)+(Projection!$C$20+MAX(0,Projection!$C$14-Projection!$C$13)/Projection!$C$4-Projection!$C$21)*EXP($C$5+SQRT($C$4)*C288)^0.5</f>
        <v/>
      </c>
      <c r="N288" s="17">
        <f>M288*EXP($C$5+SQRT($C$4)*D288)+(Projection!$D$20+MAX(0,Projection!$C$24-M288)/Projection!$C$4-Projection!$D$21)*EXP($C$5+SQRT($C$4)*D288)^0.5</f>
        <v/>
      </c>
      <c r="O288" s="17">
        <f>N288*EXP($C$5+SQRT($C$4)*E288)+(Projection!$E$20+MAX(0,Projection!$D$24-N288)/Projection!$C$4-Projection!$E$21)*EXP($C$5+SQRT($C$4)*E288)^0.5</f>
        <v/>
      </c>
      <c r="P288" s="17">
        <f>O288*EXP($C$5+SQRT($C$4)*F288)+(Projection!$F$20+MAX(0,Projection!$E$24-O288)/Projection!$C$4-Projection!$F$21)*EXP($C$5+SQRT($C$4)*F288)^0.5</f>
        <v/>
      </c>
      <c r="Q288" s="17">
        <f>P288*EXP($C$5+SQRT($C$4)*G288)+(Projection!$G$20+MAX(0,Projection!$F$24-P288)/Projection!$C$4-Projection!$G$21)*EXP($C$5+SQRT($C$4)*G288)^0.5</f>
        <v/>
      </c>
      <c r="R288" s="17">
        <f>Q288*EXP($C$5+SQRT($C$4)*H288)+(Projection!$H$20+MAX(0,Projection!$G$24-Q288)/Projection!$C$4-Projection!$H$21)*EXP($C$5+SQRT($C$4)*H288)^0.5</f>
        <v/>
      </c>
      <c r="S288" s="17">
        <f>R288*EXP($C$5+SQRT($C$4)*I288)+(Projection!$I$20+MAX(0,Projection!$H$24-R288)/Projection!$C$4-Projection!$I$21)*EXP($C$5+SQRT($C$4)*I288)^0.5</f>
        <v/>
      </c>
      <c r="T288" s="17">
        <f>S288*EXP($C$5+SQRT($C$4)*J288)+(Projection!$J$20+MAX(0,Projection!$I$24-S288)/Projection!$C$4-Projection!$J$21)*EXP($C$5+SQRT($C$4)*J288)^0.5</f>
        <v/>
      </c>
      <c r="U288" s="17">
        <f>T288*EXP($C$5+SQRT($C$4)*K288)+(Projection!$K$20+MAX(0,Projection!$J$24-T288)/Projection!$C$4-Projection!$K$21)*EXP($C$5+SQRT($C$4)*K288)^0.5</f>
        <v/>
      </c>
      <c r="V288" s="17">
        <f>U288*EXP($C$5+SQRT($C$4)*L288)+(Projection!$L$20+MAX(0,Projection!$K$24-U288)/Projection!$C$4-Projection!$L$21)*EXP($C$5+SQRT($C$4)*L288)^0.5</f>
        <v/>
      </c>
      <c r="W288" s="13">
        <f>M288/Projection!$C$24</f>
        <v/>
      </c>
      <c r="X288" s="13">
        <f>N288/Projection!$D$24</f>
        <v/>
      </c>
      <c r="Y288" s="13">
        <f>O288/Projection!$E$24</f>
        <v/>
      </c>
      <c r="Z288" s="13">
        <f>P288/Projection!$F$24</f>
        <v/>
      </c>
      <c r="AA288" s="13">
        <f>Q288/Projection!$G$24</f>
        <v/>
      </c>
      <c r="AB288" s="13">
        <f>R288/Projection!$H$24</f>
        <v/>
      </c>
      <c r="AC288" s="13">
        <f>S288/Projection!$I$24</f>
        <v/>
      </c>
      <c r="AD288" s="13">
        <f>T288/Projection!$J$24</f>
        <v/>
      </c>
      <c r="AE288" s="13">
        <f>U288/Projection!$K$24</f>
        <v/>
      </c>
      <c r="AF288" s="13">
        <f>V288/Projection!$L$24</f>
        <v/>
      </c>
      <c r="AG288" s="13">
        <f>MIN(W288:AF288)</f>
        <v/>
      </c>
    </row>
    <row r="289">
      <c r="B289" s="2" t="n">
        <v>276</v>
      </c>
      <c r="C289" s="20" t="n">
        <v>0.487584</v>
      </c>
      <c r="D289" s="20" t="n">
        <v>-1.705688</v>
      </c>
      <c r="E289" s="20" t="n">
        <v>-1.384596</v>
      </c>
      <c r="F289" s="20" t="n">
        <v>-2.417433</v>
      </c>
      <c r="G289" s="20" t="n">
        <v>-0.743229</v>
      </c>
      <c r="H289" s="20" t="n">
        <v>-0.17895</v>
      </c>
      <c r="I289" s="20" t="n">
        <v>0.346448</v>
      </c>
      <c r="J289" s="20" t="n">
        <v>-0.750908</v>
      </c>
      <c r="K289" s="20" t="n">
        <v>0.06415800000000001</v>
      </c>
      <c r="L289" s="20" t="n">
        <v>0.961269</v>
      </c>
      <c r="M289" s="17">
        <f>Projection!$C$13*EXP($C$5+SQRT($C$4)*C289)+(Projection!$C$20+MAX(0,Projection!$C$14-Projection!$C$13)/Projection!$C$4-Projection!$C$21)*EXP($C$5+SQRT($C$4)*C289)^0.5</f>
        <v/>
      </c>
      <c r="N289" s="17">
        <f>M289*EXP($C$5+SQRT($C$4)*D289)+(Projection!$D$20+MAX(0,Projection!$C$24-M289)/Projection!$C$4-Projection!$D$21)*EXP($C$5+SQRT($C$4)*D289)^0.5</f>
        <v/>
      </c>
      <c r="O289" s="17">
        <f>N289*EXP($C$5+SQRT($C$4)*E289)+(Projection!$E$20+MAX(0,Projection!$D$24-N289)/Projection!$C$4-Projection!$E$21)*EXP($C$5+SQRT($C$4)*E289)^0.5</f>
        <v/>
      </c>
      <c r="P289" s="17">
        <f>O289*EXP($C$5+SQRT($C$4)*F289)+(Projection!$F$20+MAX(0,Projection!$E$24-O289)/Projection!$C$4-Projection!$F$21)*EXP($C$5+SQRT($C$4)*F289)^0.5</f>
        <v/>
      </c>
      <c r="Q289" s="17">
        <f>P289*EXP($C$5+SQRT($C$4)*G289)+(Projection!$G$20+MAX(0,Projection!$F$24-P289)/Projection!$C$4-Projection!$G$21)*EXP($C$5+SQRT($C$4)*G289)^0.5</f>
        <v/>
      </c>
      <c r="R289" s="17">
        <f>Q289*EXP($C$5+SQRT($C$4)*H289)+(Projection!$H$20+MAX(0,Projection!$G$24-Q289)/Projection!$C$4-Projection!$H$21)*EXP($C$5+SQRT($C$4)*H289)^0.5</f>
        <v/>
      </c>
      <c r="S289" s="17">
        <f>R289*EXP($C$5+SQRT($C$4)*I289)+(Projection!$I$20+MAX(0,Projection!$H$24-R289)/Projection!$C$4-Projection!$I$21)*EXP($C$5+SQRT($C$4)*I289)^0.5</f>
        <v/>
      </c>
      <c r="T289" s="17">
        <f>S289*EXP($C$5+SQRT($C$4)*J289)+(Projection!$J$20+MAX(0,Projection!$I$24-S289)/Projection!$C$4-Projection!$J$21)*EXP($C$5+SQRT($C$4)*J289)^0.5</f>
        <v/>
      </c>
      <c r="U289" s="17">
        <f>T289*EXP($C$5+SQRT($C$4)*K289)+(Projection!$K$20+MAX(0,Projection!$J$24-T289)/Projection!$C$4-Projection!$K$21)*EXP($C$5+SQRT($C$4)*K289)^0.5</f>
        <v/>
      </c>
      <c r="V289" s="17">
        <f>U289*EXP($C$5+SQRT($C$4)*L289)+(Projection!$L$20+MAX(0,Projection!$K$24-U289)/Projection!$C$4-Projection!$L$21)*EXP($C$5+SQRT($C$4)*L289)^0.5</f>
        <v/>
      </c>
      <c r="W289" s="13">
        <f>M289/Projection!$C$24</f>
        <v/>
      </c>
      <c r="X289" s="13">
        <f>N289/Projection!$D$24</f>
        <v/>
      </c>
      <c r="Y289" s="13">
        <f>O289/Projection!$E$24</f>
        <v/>
      </c>
      <c r="Z289" s="13">
        <f>P289/Projection!$F$24</f>
        <v/>
      </c>
      <c r="AA289" s="13">
        <f>Q289/Projection!$G$24</f>
        <v/>
      </c>
      <c r="AB289" s="13">
        <f>R289/Projection!$H$24</f>
        <v/>
      </c>
      <c r="AC289" s="13">
        <f>S289/Projection!$I$24</f>
        <v/>
      </c>
      <c r="AD289" s="13">
        <f>T289/Projection!$J$24</f>
        <v/>
      </c>
      <c r="AE289" s="13">
        <f>U289/Projection!$K$24</f>
        <v/>
      </c>
      <c r="AF289" s="13">
        <f>V289/Projection!$L$24</f>
        <v/>
      </c>
      <c r="AG289" s="13">
        <f>MIN(W289:AF289)</f>
        <v/>
      </c>
    </row>
    <row r="290">
      <c r="B290" s="2" t="n">
        <v>277</v>
      </c>
      <c r="C290" s="20" t="n">
        <v>-0.288748</v>
      </c>
      <c r="D290" s="20" t="n">
        <v>0.882313</v>
      </c>
      <c r="E290" s="20" t="n">
        <v>1.529932</v>
      </c>
      <c r="F290" s="20" t="n">
        <v>-0.557396</v>
      </c>
      <c r="G290" s="20" t="n">
        <v>0.787272</v>
      </c>
      <c r="H290" s="20" t="n">
        <v>-0.379291</v>
      </c>
      <c r="I290" s="20" t="n">
        <v>-0.524237</v>
      </c>
      <c r="J290" s="20" t="n">
        <v>-1.667172</v>
      </c>
      <c r="K290" s="20" t="n">
        <v>0.530056</v>
      </c>
      <c r="L290" s="20" t="n">
        <v>-0.092404</v>
      </c>
      <c r="M290" s="17">
        <f>Projection!$C$13*EXP($C$5+SQRT($C$4)*C290)+(Projection!$C$20+MAX(0,Projection!$C$14-Projection!$C$13)/Projection!$C$4-Projection!$C$21)*EXP($C$5+SQRT($C$4)*C290)^0.5</f>
        <v/>
      </c>
      <c r="N290" s="17">
        <f>M290*EXP($C$5+SQRT($C$4)*D290)+(Projection!$D$20+MAX(0,Projection!$C$24-M290)/Projection!$C$4-Projection!$D$21)*EXP($C$5+SQRT($C$4)*D290)^0.5</f>
        <v/>
      </c>
      <c r="O290" s="17">
        <f>N290*EXP($C$5+SQRT($C$4)*E290)+(Projection!$E$20+MAX(0,Projection!$D$24-N290)/Projection!$C$4-Projection!$E$21)*EXP($C$5+SQRT($C$4)*E290)^0.5</f>
        <v/>
      </c>
      <c r="P290" s="17">
        <f>O290*EXP($C$5+SQRT($C$4)*F290)+(Projection!$F$20+MAX(0,Projection!$E$24-O290)/Projection!$C$4-Projection!$F$21)*EXP($C$5+SQRT($C$4)*F290)^0.5</f>
        <v/>
      </c>
      <c r="Q290" s="17">
        <f>P290*EXP($C$5+SQRT($C$4)*G290)+(Projection!$G$20+MAX(0,Projection!$F$24-P290)/Projection!$C$4-Projection!$G$21)*EXP($C$5+SQRT($C$4)*G290)^0.5</f>
        <v/>
      </c>
      <c r="R290" s="17">
        <f>Q290*EXP($C$5+SQRT($C$4)*H290)+(Projection!$H$20+MAX(0,Projection!$G$24-Q290)/Projection!$C$4-Projection!$H$21)*EXP($C$5+SQRT($C$4)*H290)^0.5</f>
        <v/>
      </c>
      <c r="S290" s="17">
        <f>R290*EXP($C$5+SQRT($C$4)*I290)+(Projection!$I$20+MAX(0,Projection!$H$24-R290)/Projection!$C$4-Projection!$I$21)*EXP($C$5+SQRT($C$4)*I290)^0.5</f>
        <v/>
      </c>
      <c r="T290" s="17">
        <f>S290*EXP($C$5+SQRT($C$4)*J290)+(Projection!$J$20+MAX(0,Projection!$I$24-S290)/Projection!$C$4-Projection!$J$21)*EXP($C$5+SQRT($C$4)*J290)^0.5</f>
        <v/>
      </c>
      <c r="U290" s="17">
        <f>T290*EXP($C$5+SQRT($C$4)*K290)+(Projection!$K$20+MAX(0,Projection!$J$24-T290)/Projection!$C$4-Projection!$K$21)*EXP($C$5+SQRT($C$4)*K290)^0.5</f>
        <v/>
      </c>
      <c r="V290" s="17">
        <f>U290*EXP($C$5+SQRT($C$4)*L290)+(Projection!$L$20+MAX(0,Projection!$K$24-U290)/Projection!$C$4-Projection!$L$21)*EXP($C$5+SQRT($C$4)*L290)^0.5</f>
        <v/>
      </c>
      <c r="W290" s="13">
        <f>M290/Projection!$C$24</f>
        <v/>
      </c>
      <c r="X290" s="13">
        <f>N290/Projection!$D$24</f>
        <v/>
      </c>
      <c r="Y290" s="13">
        <f>O290/Projection!$E$24</f>
        <v/>
      </c>
      <c r="Z290" s="13">
        <f>P290/Projection!$F$24</f>
        <v/>
      </c>
      <c r="AA290" s="13">
        <f>Q290/Projection!$G$24</f>
        <v/>
      </c>
      <c r="AB290" s="13">
        <f>R290/Projection!$H$24</f>
        <v/>
      </c>
      <c r="AC290" s="13">
        <f>S290/Projection!$I$24</f>
        <v/>
      </c>
      <c r="AD290" s="13">
        <f>T290/Projection!$J$24</f>
        <v/>
      </c>
      <c r="AE290" s="13">
        <f>U290/Projection!$K$24</f>
        <v/>
      </c>
      <c r="AF290" s="13">
        <f>V290/Projection!$L$24</f>
        <v/>
      </c>
      <c r="AG290" s="13">
        <f>MIN(W290:AF290)</f>
        <v/>
      </c>
    </row>
    <row r="291">
      <c r="B291" s="2" t="n">
        <v>278</v>
      </c>
      <c r="C291" s="20" t="n">
        <v>-0.815759</v>
      </c>
      <c r="D291" s="20" t="n">
        <v>-0.085868</v>
      </c>
      <c r="E291" s="20" t="n">
        <v>2.096691</v>
      </c>
      <c r="F291" s="20" t="n">
        <v>-1.740064</v>
      </c>
      <c r="G291" s="20" t="n">
        <v>1.086678</v>
      </c>
      <c r="H291" s="20" t="n">
        <v>-1.094997</v>
      </c>
      <c r="I291" s="20" t="n">
        <v>-0.228954</v>
      </c>
      <c r="J291" s="20" t="n">
        <v>-2.540859</v>
      </c>
      <c r="K291" s="20" t="n">
        <v>0.507875</v>
      </c>
      <c r="L291" s="20" t="n">
        <v>-2.068257</v>
      </c>
      <c r="M291" s="17">
        <f>Projection!$C$13*EXP($C$5+SQRT($C$4)*C291)+(Projection!$C$20+MAX(0,Projection!$C$14-Projection!$C$13)/Projection!$C$4-Projection!$C$21)*EXP($C$5+SQRT($C$4)*C291)^0.5</f>
        <v/>
      </c>
      <c r="N291" s="17">
        <f>M291*EXP($C$5+SQRT($C$4)*D291)+(Projection!$D$20+MAX(0,Projection!$C$24-M291)/Projection!$C$4-Projection!$D$21)*EXP($C$5+SQRT($C$4)*D291)^0.5</f>
        <v/>
      </c>
      <c r="O291" s="17">
        <f>N291*EXP($C$5+SQRT($C$4)*E291)+(Projection!$E$20+MAX(0,Projection!$D$24-N291)/Projection!$C$4-Projection!$E$21)*EXP($C$5+SQRT($C$4)*E291)^0.5</f>
        <v/>
      </c>
      <c r="P291" s="17">
        <f>O291*EXP($C$5+SQRT($C$4)*F291)+(Projection!$F$20+MAX(0,Projection!$E$24-O291)/Projection!$C$4-Projection!$F$21)*EXP($C$5+SQRT($C$4)*F291)^0.5</f>
        <v/>
      </c>
      <c r="Q291" s="17">
        <f>P291*EXP($C$5+SQRT($C$4)*G291)+(Projection!$G$20+MAX(0,Projection!$F$24-P291)/Projection!$C$4-Projection!$G$21)*EXP($C$5+SQRT($C$4)*G291)^0.5</f>
        <v/>
      </c>
      <c r="R291" s="17">
        <f>Q291*EXP($C$5+SQRT($C$4)*H291)+(Projection!$H$20+MAX(0,Projection!$G$24-Q291)/Projection!$C$4-Projection!$H$21)*EXP($C$5+SQRT($C$4)*H291)^0.5</f>
        <v/>
      </c>
      <c r="S291" s="17">
        <f>R291*EXP($C$5+SQRT($C$4)*I291)+(Projection!$I$20+MAX(0,Projection!$H$24-R291)/Projection!$C$4-Projection!$I$21)*EXP($C$5+SQRT($C$4)*I291)^0.5</f>
        <v/>
      </c>
      <c r="T291" s="17">
        <f>S291*EXP($C$5+SQRT($C$4)*J291)+(Projection!$J$20+MAX(0,Projection!$I$24-S291)/Projection!$C$4-Projection!$J$21)*EXP($C$5+SQRT($C$4)*J291)^0.5</f>
        <v/>
      </c>
      <c r="U291" s="17">
        <f>T291*EXP($C$5+SQRT($C$4)*K291)+(Projection!$K$20+MAX(0,Projection!$J$24-T291)/Projection!$C$4-Projection!$K$21)*EXP($C$5+SQRT($C$4)*K291)^0.5</f>
        <v/>
      </c>
      <c r="V291" s="17">
        <f>U291*EXP($C$5+SQRT($C$4)*L291)+(Projection!$L$20+MAX(0,Projection!$K$24-U291)/Projection!$C$4-Projection!$L$21)*EXP($C$5+SQRT($C$4)*L291)^0.5</f>
        <v/>
      </c>
      <c r="W291" s="13">
        <f>M291/Projection!$C$24</f>
        <v/>
      </c>
      <c r="X291" s="13">
        <f>N291/Projection!$D$24</f>
        <v/>
      </c>
      <c r="Y291" s="13">
        <f>O291/Projection!$E$24</f>
        <v/>
      </c>
      <c r="Z291" s="13">
        <f>P291/Projection!$F$24</f>
        <v/>
      </c>
      <c r="AA291" s="13">
        <f>Q291/Projection!$G$24</f>
        <v/>
      </c>
      <c r="AB291" s="13">
        <f>R291/Projection!$H$24</f>
        <v/>
      </c>
      <c r="AC291" s="13">
        <f>S291/Projection!$I$24</f>
        <v/>
      </c>
      <c r="AD291" s="13">
        <f>T291/Projection!$J$24</f>
        <v/>
      </c>
      <c r="AE291" s="13">
        <f>U291/Projection!$K$24</f>
        <v/>
      </c>
      <c r="AF291" s="13">
        <f>V291/Projection!$L$24</f>
        <v/>
      </c>
      <c r="AG291" s="13">
        <f>MIN(W291:AF291)</f>
        <v/>
      </c>
    </row>
    <row r="292">
      <c r="B292" s="2" t="n">
        <v>279</v>
      </c>
      <c r="C292" s="20" t="n">
        <v>0.674485</v>
      </c>
      <c r="D292" s="20" t="n">
        <v>-0.395405</v>
      </c>
      <c r="E292" s="20" t="n">
        <v>-0.9030629999999999</v>
      </c>
      <c r="F292" s="20" t="n">
        <v>-1.066597</v>
      </c>
      <c r="G292" s="20" t="n">
        <v>1.045799</v>
      </c>
      <c r="H292" s="20" t="n">
        <v>-0.778774</v>
      </c>
      <c r="I292" s="20" t="n">
        <v>0.028175</v>
      </c>
      <c r="J292" s="20" t="n">
        <v>0.269786</v>
      </c>
      <c r="K292" s="20" t="n">
        <v>0.160735</v>
      </c>
      <c r="L292" s="20" t="n">
        <v>0.782097</v>
      </c>
      <c r="M292" s="17">
        <f>Projection!$C$13*EXP($C$5+SQRT($C$4)*C292)+(Projection!$C$20+MAX(0,Projection!$C$14-Projection!$C$13)/Projection!$C$4-Projection!$C$21)*EXP($C$5+SQRT($C$4)*C292)^0.5</f>
        <v/>
      </c>
      <c r="N292" s="17">
        <f>M292*EXP($C$5+SQRT($C$4)*D292)+(Projection!$D$20+MAX(0,Projection!$C$24-M292)/Projection!$C$4-Projection!$D$21)*EXP($C$5+SQRT($C$4)*D292)^0.5</f>
        <v/>
      </c>
      <c r="O292" s="17">
        <f>N292*EXP($C$5+SQRT($C$4)*E292)+(Projection!$E$20+MAX(0,Projection!$D$24-N292)/Projection!$C$4-Projection!$E$21)*EXP($C$5+SQRT($C$4)*E292)^0.5</f>
        <v/>
      </c>
      <c r="P292" s="17">
        <f>O292*EXP($C$5+SQRT($C$4)*F292)+(Projection!$F$20+MAX(0,Projection!$E$24-O292)/Projection!$C$4-Projection!$F$21)*EXP($C$5+SQRT($C$4)*F292)^0.5</f>
        <v/>
      </c>
      <c r="Q292" s="17">
        <f>P292*EXP($C$5+SQRT($C$4)*G292)+(Projection!$G$20+MAX(0,Projection!$F$24-P292)/Projection!$C$4-Projection!$G$21)*EXP($C$5+SQRT($C$4)*G292)^0.5</f>
        <v/>
      </c>
      <c r="R292" s="17">
        <f>Q292*EXP($C$5+SQRT($C$4)*H292)+(Projection!$H$20+MAX(0,Projection!$G$24-Q292)/Projection!$C$4-Projection!$H$21)*EXP($C$5+SQRT($C$4)*H292)^0.5</f>
        <v/>
      </c>
      <c r="S292" s="17">
        <f>R292*EXP($C$5+SQRT($C$4)*I292)+(Projection!$I$20+MAX(0,Projection!$H$24-R292)/Projection!$C$4-Projection!$I$21)*EXP($C$5+SQRT($C$4)*I292)^0.5</f>
        <v/>
      </c>
      <c r="T292" s="17">
        <f>S292*EXP($C$5+SQRT($C$4)*J292)+(Projection!$J$20+MAX(0,Projection!$I$24-S292)/Projection!$C$4-Projection!$J$21)*EXP($C$5+SQRT($C$4)*J292)^0.5</f>
        <v/>
      </c>
      <c r="U292" s="17">
        <f>T292*EXP($C$5+SQRT($C$4)*K292)+(Projection!$K$20+MAX(0,Projection!$J$24-T292)/Projection!$C$4-Projection!$K$21)*EXP($C$5+SQRT($C$4)*K292)^0.5</f>
        <v/>
      </c>
      <c r="V292" s="17">
        <f>U292*EXP($C$5+SQRT($C$4)*L292)+(Projection!$L$20+MAX(0,Projection!$K$24-U292)/Projection!$C$4-Projection!$L$21)*EXP($C$5+SQRT($C$4)*L292)^0.5</f>
        <v/>
      </c>
      <c r="W292" s="13">
        <f>M292/Projection!$C$24</f>
        <v/>
      </c>
      <c r="X292" s="13">
        <f>N292/Projection!$D$24</f>
        <v/>
      </c>
      <c r="Y292" s="13">
        <f>O292/Projection!$E$24</f>
        <v/>
      </c>
      <c r="Z292" s="13">
        <f>P292/Projection!$F$24</f>
        <v/>
      </c>
      <c r="AA292" s="13">
        <f>Q292/Projection!$G$24</f>
        <v/>
      </c>
      <c r="AB292" s="13">
        <f>R292/Projection!$H$24</f>
        <v/>
      </c>
      <c r="AC292" s="13">
        <f>S292/Projection!$I$24</f>
        <v/>
      </c>
      <c r="AD292" s="13">
        <f>T292/Projection!$J$24</f>
        <v/>
      </c>
      <c r="AE292" s="13">
        <f>U292/Projection!$K$24</f>
        <v/>
      </c>
      <c r="AF292" s="13">
        <f>V292/Projection!$L$24</f>
        <v/>
      </c>
      <c r="AG292" s="13">
        <f>MIN(W292:AF292)</f>
        <v/>
      </c>
    </row>
    <row r="293">
      <c r="B293" s="2" t="n">
        <v>280</v>
      </c>
      <c r="C293" s="20" t="n">
        <v>0.676031</v>
      </c>
      <c r="D293" s="20" t="n">
        <v>0.272086</v>
      </c>
      <c r="E293" s="20" t="n">
        <v>0.727847</v>
      </c>
      <c r="F293" s="20" t="n">
        <v>0.081695</v>
      </c>
      <c r="G293" s="20" t="n">
        <v>0.314018</v>
      </c>
      <c r="H293" s="20" t="n">
        <v>2.770848</v>
      </c>
      <c r="I293" s="20" t="n">
        <v>0.65307</v>
      </c>
      <c r="J293" s="20" t="n">
        <v>-1.788656</v>
      </c>
      <c r="K293" s="20" t="n">
        <v>-0.07499599999999999</v>
      </c>
      <c r="L293" s="20" t="n">
        <v>-1.225506</v>
      </c>
      <c r="M293" s="17">
        <f>Projection!$C$13*EXP($C$5+SQRT($C$4)*C293)+(Projection!$C$20+MAX(0,Projection!$C$14-Projection!$C$13)/Projection!$C$4-Projection!$C$21)*EXP($C$5+SQRT($C$4)*C293)^0.5</f>
        <v/>
      </c>
      <c r="N293" s="17">
        <f>M293*EXP($C$5+SQRT($C$4)*D293)+(Projection!$D$20+MAX(0,Projection!$C$24-M293)/Projection!$C$4-Projection!$D$21)*EXP($C$5+SQRT($C$4)*D293)^0.5</f>
        <v/>
      </c>
      <c r="O293" s="17">
        <f>N293*EXP($C$5+SQRT($C$4)*E293)+(Projection!$E$20+MAX(0,Projection!$D$24-N293)/Projection!$C$4-Projection!$E$21)*EXP($C$5+SQRT($C$4)*E293)^0.5</f>
        <v/>
      </c>
      <c r="P293" s="17">
        <f>O293*EXP($C$5+SQRT($C$4)*F293)+(Projection!$F$20+MAX(0,Projection!$E$24-O293)/Projection!$C$4-Projection!$F$21)*EXP($C$5+SQRT($C$4)*F293)^0.5</f>
        <v/>
      </c>
      <c r="Q293" s="17">
        <f>P293*EXP($C$5+SQRT($C$4)*G293)+(Projection!$G$20+MAX(0,Projection!$F$24-P293)/Projection!$C$4-Projection!$G$21)*EXP($C$5+SQRT($C$4)*G293)^0.5</f>
        <v/>
      </c>
      <c r="R293" s="17">
        <f>Q293*EXP($C$5+SQRT($C$4)*H293)+(Projection!$H$20+MAX(0,Projection!$G$24-Q293)/Projection!$C$4-Projection!$H$21)*EXP($C$5+SQRT($C$4)*H293)^0.5</f>
        <v/>
      </c>
      <c r="S293" s="17">
        <f>R293*EXP($C$5+SQRT($C$4)*I293)+(Projection!$I$20+MAX(0,Projection!$H$24-R293)/Projection!$C$4-Projection!$I$21)*EXP($C$5+SQRT($C$4)*I293)^0.5</f>
        <v/>
      </c>
      <c r="T293" s="17">
        <f>S293*EXP($C$5+SQRT($C$4)*J293)+(Projection!$J$20+MAX(0,Projection!$I$24-S293)/Projection!$C$4-Projection!$J$21)*EXP($C$5+SQRT($C$4)*J293)^0.5</f>
        <v/>
      </c>
      <c r="U293" s="17">
        <f>T293*EXP($C$5+SQRT($C$4)*K293)+(Projection!$K$20+MAX(0,Projection!$J$24-T293)/Projection!$C$4-Projection!$K$21)*EXP($C$5+SQRT($C$4)*K293)^0.5</f>
        <v/>
      </c>
      <c r="V293" s="17">
        <f>U293*EXP($C$5+SQRT($C$4)*L293)+(Projection!$L$20+MAX(0,Projection!$K$24-U293)/Projection!$C$4-Projection!$L$21)*EXP($C$5+SQRT($C$4)*L293)^0.5</f>
        <v/>
      </c>
      <c r="W293" s="13">
        <f>M293/Projection!$C$24</f>
        <v/>
      </c>
      <c r="X293" s="13">
        <f>N293/Projection!$D$24</f>
        <v/>
      </c>
      <c r="Y293" s="13">
        <f>O293/Projection!$E$24</f>
        <v/>
      </c>
      <c r="Z293" s="13">
        <f>P293/Projection!$F$24</f>
        <v/>
      </c>
      <c r="AA293" s="13">
        <f>Q293/Projection!$G$24</f>
        <v/>
      </c>
      <c r="AB293" s="13">
        <f>R293/Projection!$H$24</f>
        <v/>
      </c>
      <c r="AC293" s="13">
        <f>S293/Projection!$I$24</f>
        <v/>
      </c>
      <c r="AD293" s="13">
        <f>T293/Projection!$J$24</f>
        <v/>
      </c>
      <c r="AE293" s="13">
        <f>U293/Projection!$K$24</f>
        <v/>
      </c>
      <c r="AF293" s="13">
        <f>V293/Projection!$L$24</f>
        <v/>
      </c>
      <c r="AG293" s="13">
        <f>MIN(W293:AF293)</f>
        <v/>
      </c>
    </row>
    <row r="294">
      <c r="B294" s="2" t="n">
        <v>281</v>
      </c>
      <c r="C294" s="20" t="n">
        <v>-0.135864</v>
      </c>
      <c r="D294" s="20" t="n">
        <v>-1.335577</v>
      </c>
      <c r="E294" s="20" t="n">
        <v>-0.101919</v>
      </c>
      <c r="F294" s="20" t="n">
        <v>-0.361283</v>
      </c>
      <c r="G294" s="20" t="n">
        <v>-1.749253</v>
      </c>
      <c r="H294" s="20" t="n">
        <v>-0.7705149999999999</v>
      </c>
      <c r="I294" s="20" t="n">
        <v>0.825048</v>
      </c>
      <c r="J294" s="20" t="n">
        <v>0.310904</v>
      </c>
      <c r="K294" s="20" t="n">
        <v>-2.24627</v>
      </c>
      <c r="L294" s="20" t="n">
        <v>0.835434</v>
      </c>
      <c r="M294" s="17">
        <f>Projection!$C$13*EXP($C$5+SQRT($C$4)*C294)+(Projection!$C$20+MAX(0,Projection!$C$14-Projection!$C$13)/Projection!$C$4-Projection!$C$21)*EXP($C$5+SQRT($C$4)*C294)^0.5</f>
        <v/>
      </c>
      <c r="N294" s="17">
        <f>M294*EXP($C$5+SQRT($C$4)*D294)+(Projection!$D$20+MAX(0,Projection!$C$24-M294)/Projection!$C$4-Projection!$D$21)*EXP($C$5+SQRT($C$4)*D294)^0.5</f>
        <v/>
      </c>
      <c r="O294" s="17">
        <f>N294*EXP($C$5+SQRT($C$4)*E294)+(Projection!$E$20+MAX(0,Projection!$D$24-N294)/Projection!$C$4-Projection!$E$21)*EXP($C$5+SQRT($C$4)*E294)^0.5</f>
        <v/>
      </c>
      <c r="P294" s="17">
        <f>O294*EXP($C$5+SQRT($C$4)*F294)+(Projection!$F$20+MAX(0,Projection!$E$24-O294)/Projection!$C$4-Projection!$F$21)*EXP($C$5+SQRT($C$4)*F294)^0.5</f>
        <v/>
      </c>
      <c r="Q294" s="17">
        <f>P294*EXP($C$5+SQRT($C$4)*G294)+(Projection!$G$20+MAX(0,Projection!$F$24-P294)/Projection!$C$4-Projection!$G$21)*EXP($C$5+SQRT($C$4)*G294)^0.5</f>
        <v/>
      </c>
      <c r="R294" s="17">
        <f>Q294*EXP($C$5+SQRT($C$4)*H294)+(Projection!$H$20+MAX(0,Projection!$G$24-Q294)/Projection!$C$4-Projection!$H$21)*EXP($C$5+SQRT($C$4)*H294)^0.5</f>
        <v/>
      </c>
      <c r="S294" s="17">
        <f>R294*EXP($C$5+SQRT($C$4)*I294)+(Projection!$I$20+MAX(0,Projection!$H$24-R294)/Projection!$C$4-Projection!$I$21)*EXP($C$5+SQRT($C$4)*I294)^0.5</f>
        <v/>
      </c>
      <c r="T294" s="17">
        <f>S294*EXP($C$5+SQRT($C$4)*J294)+(Projection!$J$20+MAX(0,Projection!$I$24-S294)/Projection!$C$4-Projection!$J$21)*EXP($C$5+SQRT($C$4)*J294)^0.5</f>
        <v/>
      </c>
      <c r="U294" s="17">
        <f>T294*EXP($C$5+SQRT($C$4)*K294)+(Projection!$K$20+MAX(0,Projection!$J$24-T294)/Projection!$C$4-Projection!$K$21)*EXP($C$5+SQRT($C$4)*K294)^0.5</f>
        <v/>
      </c>
      <c r="V294" s="17">
        <f>U294*EXP($C$5+SQRT($C$4)*L294)+(Projection!$L$20+MAX(0,Projection!$K$24-U294)/Projection!$C$4-Projection!$L$21)*EXP($C$5+SQRT($C$4)*L294)^0.5</f>
        <v/>
      </c>
      <c r="W294" s="13">
        <f>M294/Projection!$C$24</f>
        <v/>
      </c>
      <c r="X294" s="13">
        <f>N294/Projection!$D$24</f>
        <v/>
      </c>
      <c r="Y294" s="13">
        <f>O294/Projection!$E$24</f>
        <v/>
      </c>
      <c r="Z294" s="13">
        <f>P294/Projection!$F$24</f>
        <v/>
      </c>
      <c r="AA294" s="13">
        <f>Q294/Projection!$G$24</f>
        <v/>
      </c>
      <c r="AB294" s="13">
        <f>R294/Projection!$H$24</f>
        <v/>
      </c>
      <c r="AC294" s="13">
        <f>S294/Projection!$I$24</f>
        <v/>
      </c>
      <c r="AD294" s="13">
        <f>T294/Projection!$J$24</f>
        <v/>
      </c>
      <c r="AE294" s="13">
        <f>U294/Projection!$K$24</f>
        <v/>
      </c>
      <c r="AF294" s="13">
        <f>V294/Projection!$L$24</f>
        <v/>
      </c>
      <c r="AG294" s="13">
        <f>MIN(W294:AF294)</f>
        <v/>
      </c>
    </row>
    <row r="295">
      <c r="B295" s="2" t="n">
        <v>282</v>
      </c>
      <c r="C295" s="20" t="n">
        <v>0.013589</v>
      </c>
      <c r="D295" s="20" t="n">
        <v>0.719954</v>
      </c>
      <c r="E295" s="20" t="n">
        <v>-2.194122</v>
      </c>
      <c r="F295" s="20" t="n">
        <v>-1.296397</v>
      </c>
      <c r="G295" s="20" t="n">
        <v>-1.202578</v>
      </c>
      <c r="H295" s="20" t="n">
        <v>0.580933</v>
      </c>
      <c r="I295" s="20" t="n">
        <v>-0.898123</v>
      </c>
      <c r="J295" s="20" t="n">
        <v>-0.173528</v>
      </c>
      <c r="K295" s="20" t="n">
        <v>0.6505570000000001</v>
      </c>
      <c r="L295" s="20" t="n">
        <v>0.368073</v>
      </c>
      <c r="M295" s="17">
        <f>Projection!$C$13*EXP($C$5+SQRT($C$4)*C295)+(Projection!$C$20+MAX(0,Projection!$C$14-Projection!$C$13)/Projection!$C$4-Projection!$C$21)*EXP($C$5+SQRT($C$4)*C295)^0.5</f>
        <v/>
      </c>
      <c r="N295" s="17">
        <f>M295*EXP($C$5+SQRT($C$4)*D295)+(Projection!$D$20+MAX(0,Projection!$C$24-M295)/Projection!$C$4-Projection!$D$21)*EXP($C$5+SQRT($C$4)*D295)^0.5</f>
        <v/>
      </c>
      <c r="O295" s="17">
        <f>N295*EXP($C$5+SQRT($C$4)*E295)+(Projection!$E$20+MAX(0,Projection!$D$24-N295)/Projection!$C$4-Projection!$E$21)*EXP($C$5+SQRT($C$4)*E295)^0.5</f>
        <v/>
      </c>
      <c r="P295" s="17">
        <f>O295*EXP($C$5+SQRT($C$4)*F295)+(Projection!$F$20+MAX(0,Projection!$E$24-O295)/Projection!$C$4-Projection!$F$21)*EXP($C$5+SQRT($C$4)*F295)^0.5</f>
        <v/>
      </c>
      <c r="Q295" s="17">
        <f>P295*EXP($C$5+SQRT($C$4)*G295)+(Projection!$G$20+MAX(0,Projection!$F$24-P295)/Projection!$C$4-Projection!$G$21)*EXP($C$5+SQRT($C$4)*G295)^0.5</f>
        <v/>
      </c>
      <c r="R295" s="17">
        <f>Q295*EXP($C$5+SQRT($C$4)*H295)+(Projection!$H$20+MAX(0,Projection!$G$24-Q295)/Projection!$C$4-Projection!$H$21)*EXP($C$5+SQRT($C$4)*H295)^0.5</f>
        <v/>
      </c>
      <c r="S295" s="17">
        <f>R295*EXP($C$5+SQRT($C$4)*I295)+(Projection!$I$20+MAX(0,Projection!$H$24-R295)/Projection!$C$4-Projection!$I$21)*EXP($C$5+SQRT($C$4)*I295)^0.5</f>
        <v/>
      </c>
      <c r="T295" s="17">
        <f>S295*EXP($C$5+SQRT($C$4)*J295)+(Projection!$J$20+MAX(0,Projection!$I$24-S295)/Projection!$C$4-Projection!$J$21)*EXP($C$5+SQRT($C$4)*J295)^0.5</f>
        <v/>
      </c>
      <c r="U295" s="17">
        <f>T295*EXP($C$5+SQRT($C$4)*K295)+(Projection!$K$20+MAX(0,Projection!$J$24-T295)/Projection!$C$4-Projection!$K$21)*EXP($C$5+SQRT($C$4)*K295)^0.5</f>
        <v/>
      </c>
      <c r="V295" s="17">
        <f>U295*EXP($C$5+SQRT($C$4)*L295)+(Projection!$L$20+MAX(0,Projection!$K$24-U295)/Projection!$C$4-Projection!$L$21)*EXP($C$5+SQRT($C$4)*L295)^0.5</f>
        <v/>
      </c>
      <c r="W295" s="13">
        <f>M295/Projection!$C$24</f>
        <v/>
      </c>
      <c r="X295" s="13">
        <f>N295/Projection!$D$24</f>
        <v/>
      </c>
      <c r="Y295" s="13">
        <f>O295/Projection!$E$24</f>
        <v/>
      </c>
      <c r="Z295" s="13">
        <f>P295/Projection!$F$24</f>
        <v/>
      </c>
      <c r="AA295" s="13">
        <f>Q295/Projection!$G$24</f>
        <v/>
      </c>
      <c r="AB295" s="13">
        <f>R295/Projection!$H$24</f>
        <v/>
      </c>
      <c r="AC295" s="13">
        <f>S295/Projection!$I$24</f>
        <v/>
      </c>
      <c r="AD295" s="13">
        <f>T295/Projection!$J$24</f>
        <v/>
      </c>
      <c r="AE295" s="13">
        <f>U295/Projection!$K$24</f>
        <v/>
      </c>
      <c r="AF295" s="13">
        <f>V295/Projection!$L$24</f>
        <v/>
      </c>
      <c r="AG295" s="13">
        <f>MIN(W295:AF295)</f>
        <v/>
      </c>
    </row>
    <row r="296">
      <c r="B296" s="2" t="n">
        <v>283</v>
      </c>
      <c r="C296" s="20" t="n">
        <v>-0.296758</v>
      </c>
      <c r="D296" s="20" t="n">
        <v>1.49787</v>
      </c>
      <c r="E296" s="20" t="n">
        <v>-0.333388</v>
      </c>
      <c r="F296" s="20" t="n">
        <v>0.210733</v>
      </c>
      <c r="G296" s="20" t="n">
        <v>-2.2366</v>
      </c>
      <c r="H296" s="20" t="n">
        <v>-0.763368</v>
      </c>
      <c r="I296" s="20" t="n">
        <v>0.736517</v>
      </c>
      <c r="J296" s="20" t="n">
        <v>-0.107124</v>
      </c>
      <c r="K296" s="20" t="n">
        <v>-1.576919</v>
      </c>
      <c r="L296" s="20" t="n">
        <v>0.476295</v>
      </c>
      <c r="M296" s="17">
        <f>Projection!$C$13*EXP($C$5+SQRT($C$4)*C296)+(Projection!$C$20+MAX(0,Projection!$C$14-Projection!$C$13)/Projection!$C$4-Projection!$C$21)*EXP($C$5+SQRT($C$4)*C296)^0.5</f>
        <v/>
      </c>
      <c r="N296" s="17">
        <f>M296*EXP($C$5+SQRT($C$4)*D296)+(Projection!$D$20+MAX(0,Projection!$C$24-M296)/Projection!$C$4-Projection!$D$21)*EXP($C$5+SQRT($C$4)*D296)^0.5</f>
        <v/>
      </c>
      <c r="O296" s="17">
        <f>N296*EXP($C$5+SQRT($C$4)*E296)+(Projection!$E$20+MAX(0,Projection!$D$24-N296)/Projection!$C$4-Projection!$E$21)*EXP($C$5+SQRT($C$4)*E296)^0.5</f>
        <v/>
      </c>
      <c r="P296" s="17">
        <f>O296*EXP($C$5+SQRT($C$4)*F296)+(Projection!$F$20+MAX(0,Projection!$E$24-O296)/Projection!$C$4-Projection!$F$21)*EXP($C$5+SQRT($C$4)*F296)^0.5</f>
        <v/>
      </c>
      <c r="Q296" s="17">
        <f>P296*EXP($C$5+SQRT($C$4)*G296)+(Projection!$G$20+MAX(0,Projection!$F$24-P296)/Projection!$C$4-Projection!$G$21)*EXP($C$5+SQRT($C$4)*G296)^0.5</f>
        <v/>
      </c>
      <c r="R296" s="17">
        <f>Q296*EXP($C$5+SQRT($C$4)*H296)+(Projection!$H$20+MAX(0,Projection!$G$24-Q296)/Projection!$C$4-Projection!$H$21)*EXP($C$5+SQRT($C$4)*H296)^0.5</f>
        <v/>
      </c>
      <c r="S296" s="17">
        <f>R296*EXP($C$5+SQRT($C$4)*I296)+(Projection!$I$20+MAX(0,Projection!$H$24-R296)/Projection!$C$4-Projection!$I$21)*EXP($C$5+SQRT($C$4)*I296)^0.5</f>
        <v/>
      </c>
      <c r="T296" s="17">
        <f>S296*EXP($C$5+SQRT($C$4)*J296)+(Projection!$J$20+MAX(0,Projection!$I$24-S296)/Projection!$C$4-Projection!$J$21)*EXP($C$5+SQRT($C$4)*J296)^0.5</f>
        <v/>
      </c>
      <c r="U296" s="17">
        <f>T296*EXP($C$5+SQRT($C$4)*K296)+(Projection!$K$20+MAX(0,Projection!$J$24-T296)/Projection!$C$4-Projection!$K$21)*EXP($C$5+SQRT($C$4)*K296)^0.5</f>
        <v/>
      </c>
      <c r="V296" s="17">
        <f>U296*EXP($C$5+SQRT($C$4)*L296)+(Projection!$L$20+MAX(0,Projection!$K$24-U296)/Projection!$C$4-Projection!$L$21)*EXP($C$5+SQRT($C$4)*L296)^0.5</f>
        <v/>
      </c>
      <c r="W296" s="13">
        <f>M296/Projection!$C$24</f>
        <v/>
      </c>
      <c r="X296" s="13">
        <f>N296/Projection!$D$24</f>
        <v/>
      </c>
      <c r="Y296" s="13">
        <f>O296/Projection!$E$24</f>
        <v/>
      </c>
      <c r="Z296" s="13">
        <f>P296/Projection!$F$24</f>
        <v/>
      </c>
      <c r="AA296" s="13">
        <f>Q296/Projection!$G$24</f>
        <v/>
      </c>
      <c r="AB296" s="13">
        <f>R296/Projection!$H$24</f>
        <v/>
      </c>
      <c r="AC296" s="13">
        <f>S296/Projection!$I$24</f>
        <v/>
      </c>
      <c r="AD296" s="13">
        <f>T296/Projection!$J$24</f>
        <v/>
      </c>
      <c r="AE296" s="13">
        <f>U296/Projection!$K$24</f>
        <v/>
      </c>
      <c r="AF296" s="13">
        <f>V296/Projection!$L$24</f>
        <v/>
      </c>
      <c r="AG296" s="13">
        <f>MIN(W296:AF296)</f>
        <v/>
      </c>
    </row>
    <row r="297">
      <c r="B297" s="2" t="n">
        <v>284</v>
      </c>
      <c r="C297" s="20" t="n">
        <v>1.559976</v>
      </c>
      <c r="D297" s="20" t="n">
        <v>0.572915</v>
      </c>
      <c r="E297" s="20" t="n">
        <v>-0.172618</v>
      </c>
      <c r="F297" s="20" t="n">
        <v>-0.687882</v>
      </c>
      <c r="G297" s="20" t="n">
        <v>0.9824270000000001</v>
      </c>
      <c r="H297" s="20" t="n">
        <v>0.85881</v>
      </c>
      <c r="I297" s="20" t="n">
        <v>-0.303884</v>
      </c>
      <c r="J297" s="20" t="n">
        <v>-0.906928</v>
      </c>
      <c r="K297" s="20" t="n">
        <v>0.694854</v>
      </c>
      <c r="L297" s="20" t="n">
        <v>-0.996279</v>
      </c>
      <c r="M297" s="17">
        <f>Projection!$C$13*EXP($C$5+SQRT($C$4)*C297)+(Projection!$C$20+MAX(0,Projection!$C$14-Projection!$C$13)/Projection!$C$4-Projection!$C$21)*EXP($C$5+SQRT($C$4)*C297)^0.5</f>
        <v/>
      </c>
      <c r="N297" s="17">
        <f>M297*EXP($C$5+SQRT($C$4)*D297)+(Projection!$D$20+MAX(0,Projection!$C$24-M297)/Projection!$C$4-Projection!$D$21)*EXP($C$5+SQRT($C$4)*D297)^0.5</f>
        <v/>
      </c>
      <c r="O297" s="17">
        <f>N297*EXP($C$5+SQRT($C$4)*E297)+(Projection!$E$20+MAX(0,Projection!$D$24-N297)/Projection!$C$4-Projection!$E$21)*EXP($C$5+SQRT($C$4)*E297)^0.5</f>
        <v/>
      </c>
      <c r="P297" s="17">
        <f>O297*EXP($C$5+SQRT($C$4)*F297)+(Projection!$F$20+MAX(0,Projection!$E$24-O297)/Projection!$C$4-Projection!$F$21)*EXP($C$5+SQRT($C$4)*F297)^0.5</f>
        <v/>
      </c>
      <c r="Q297" s="17">
        <f>P297*EXP($C$5+SQRT($C$4)*G297)+(Projection!$G$20+MAX(0,Projection!$F$24-P297)/Projection!$C$4-Projection!$G$21)*EXP($C$5+SQRT($C$4)*G297)^0.5</f>
        <v/>
      </c>
      <c r="R297" s="17">
        <f>Q297*EXP($C$5+SQRT($C$4)*H297)+(Projection!$H$20+MAX(0,Projection!$G$24-Q297)/Projection!$C$4-Projection!$H$21)*EXP($C$5+SQRT($C$4)*H297)^0.5</f>
        <v/>
      </c>
      <c r="S297" s="17">
        <f>R297*EXP($C$5+SQRT($C$4)*I297)+(Projection!$I$20+MAX(0,Projection!$H$24-R297)/Projection!$C$4-Projection!$I$21)*EXP($C$5+SQRT($C$4)*I297)^0.5</f>
        <v/>
      </c>
      <c r="T297" s="17">
        <f>S297*EXP($C$5+SQRT($C$4)*J297)+(Projection!$J$20+MAX(0,Projection!$I$24-S297)/Projection!$C$4-Projection!$J$21)*EXP($C$5+SQRT($C$4)*J297)^0.5</f>
        <v/>
      </c>
      <c r="U297" s="17">
        <f>T297*EXP($C$5+SQRT($C$4)*K297)+(Projection!$K$20+MAX(0,Projection!$J$24-T297)/Projection!$C$4-Projection!$K$21)*EXP($C$5+SQRT($C$4)*K297)^0.5</f>
        <v/>
      </c>
      <c r="V297" s="17">
        <f>U297*EXP($C$5+SQRT($C$4)*L297)+(Projection!$L$20+MAX(0,Projection!$K$24-U297)/Projection!$C$4-Projection!$L$21)*EXP($C$5+SQRT($C$4)*L297)^0.5</f>
        <v/>
      </c>
      <c r="W297" s="13">
        <f>M297/Projection!$C$24</f>
        <v/>
      </c>
      <c r="X297" s="13">
        <f>N297/Projection!$D$24</f>
        <v/>
      </c>
      <c r="Y297" s="13">
        <f>O297/Projection!$E$24</f>
        <v/>
      </c>
      <c r="Z297" s="13">
        <f>P297/Projection!$F$24</f>
        <v/>
      </c>
      <c r="AA297" s="13">
        <f>Q297/Projection!$G$24</f>
        <v/>
      </c>
      <c r="AB297" s="13">
        <f>R297/Projection!$H$24</f>
        <v/>
      </c>
      <c r="AC297" s="13">
        <f>S297/Projection!$I$24</f>
        <v/>
      </c>
      <c r="AD297" s="13">
        <f>T297/Projection!$J$24</f>
        <v/>
      </c>
      <c r="AE297" s="13">
        <f>U297/Projection!$K$24</f>
        <v/>
      </c>
      <c r="AF297" s="13">
        <f>V297/Projection!$L$24</f>
        <v/>
      </c>
      <c r="AG297" s="13">
        <f>MIN(W297:AF297)</f>
        <v/>
      </c>
    </row>
    <row r="298">
      <c r="B298" s="2" t="n">
        <v>285</v>
      </c>
      <c r="C298" s="20" t="n">
        <v>1.192577</v>
      </c>
      <c r="D298" s="20" t="n">
        <v>-1.166956</v>
      </c>
      <c r="E298" s="20" t="n">
        <v>-0.642196</v>
      </c>
      <c r="F298" s="20" t="n">
        <v>-1.192588</v>
      </c>
      <c r="G298" s="20" t="n">
        <v>0.156526</v>
      </c>
      <c r="H298" s="20" t="n">
        <v>-0.364992</v>
      </c>
      <c r="I298" s="20" t="n">
        <v>0.694754</v>
      </c>
      <c r="J298" s="20" t="n">
        <v>0.8516860000000001</v>
      </c>
      <c r="K298" s="20" t="n">
        <v>-0.675753</v>
      </c>
      <c r="L298" s="20" t="n">
        <v>-0.903014</v>
      </c>
      <c r="M298" s="17">
        <f>Projection!$C$13*EXP($C$5+SQRT($C$4)*C298)+(Projection!$C$20+MAX(0,Projection!$C$14-Projection!$C$13)/Projection!$C$4-Projection!$C$21)*EXP($C$5+SQRT($C$4)*C298)^0.5</f>
        <v/>
      </c>
      <c r="N298" s="17">
        <f>M298*EXP($C$5+SQRT($C$4)*D298)+(Projection!$D$20+MAX(0,Projection!$C$24-M298)/Projection!$C$4-Projection!$D$21)*EXP($C$5+SQRT($C$4)*D298)^0.5</f>
        <v/>
      </c>
      <c r="O298" s="17">
        <f>N298*EXP($C$5+SQRT($C$4)*E298)+(Projection!$E$20+MAX(0,Projection!$D$24-N298)/Projection!$C$4-Projection!$E$21)*EXP($C$5+SQRT($C$4)*E298)^0.5</f>
        <v/>
      </c>
      <c r="P298" s="17">
        <f>O298*EXP($C$5+SQRT($C$4)*F298)+(Projection!$F$20+MAX(0,Projection!$E$24-O298)/Projection!$C$4-Projection!$F$21)*EXP($C$5+SQRT($C$4)*F298)^0.5</f>
        <v/>
      </c>
      <c r="Q298" s="17">
        <f>P298*EXP($C$5+SQRT($C$4)*G298)+(Projection!$G$20+MAX(0,Projection!$F$24-P298)/Projection!$C$4-Projection!$G$21)*EXP($C$5+SQRT($C$4)*G298)^0.5</f>
        <v/>
      </c>
      <c r="R298" s="17">
        <f>Q298*EXP($C$5+SQRT($C$4)*H298)+(Projection!$H$20+MAX(0,Projection!$G$24-Q298)/Projection!$C$4-Projection!$H$21)*EXP($C$5+SQRT($C$4)*H298)^0.5</f>
        <v/>
      </c>
      <c r="S298" s="17">
        <f>R298*EXP($C$5+SQRT($C$4)*I298)+(Projection!$I$20+MAX(0,Projection!$H$24-R298)/Projection!$C$4-Projection!$I$21)*EXP($C$5+SQRT($C$4)*I298)^0.5</f>
        <v/>
      </c>
      <c r="T298" s="17">
        <f>S298*EXP($C$5+SQRT($C$4)*J298)+(Projection!$J$20+MAX(0,Projection!$I$24-S298)/Projection!$C$4-Projection!$J$21)*EXP($C$5+SQRT($C$4)*J298)^0.5</f>
        <v/>
      </c>
      <c r="U298" s="17">
        <f>T298*EXP($C$5+SQRT($C$4)*K298)+(Projection!$K$20+MAX(0,Projection!$J$24-T298)/Projection!$C$4-Projection!$K$21)*EXP($C$5+SQRT($C$4)*K298)^0.5</f>
        <v/>
      </c>
      <c r="V298" s="17">
        <f>U298*EXP($C$5+SQRT($C$4)*L298)+(Projection!$L$20+MAX(0,Projection!$K$24-U298)/Projection!$C$4-Projection!$L$21)*EXP($C$5+SQRT($C$4)*L298)^0.5</f>
        <v/>
      </c>
      <c r="W298" s="13">
        <f>M298/Projection!$C$24</f>
        <v/>
      </c>
      <c r="X298" s="13">
        <f>N298/Projection!$D$24</f>
        <v/>
      </c>
      <c r="Y298" s="13">
        <f>O298/Projection!$E$24</f>
        <v/>
      </c>
      <c r="Z298" s="13">
        <f>P298/Projection!$F$24</f>
        <v/>
      </c>
      <c r="AA298" s="13">
        <f>Q298/Projection!$G$24</f>
        <v/>
      </c>
      <c r="AB298" s="13">
        <f>R298/Projection!$H$24</f>
        <v/>
      </c>
      <c r="AC298" s="13">
        <f>S298/Projection!$I$24</f>
        <v/>
      </c>
      <c r="AD298" s="13">
        <f>T298/Projection!$J$24</f>
        <v/>
      </c>
      <c r="AE298" s="13">
        <f>U298/Projection!$K$24</f>
        <v/>
      </c>
      <c r="AF298" s="13">
        <f>V298/Projection!$L$24</f>
        <v/>
      </c>
      <c r="AG298" s="13">
        <f>MIN(W298:AF298)</f>
        <v/>
      </c>
    </row>
    <row r="299">
      <c r="B299" s="2" t="n">
        <v>286</v>
      </c>
      <c r="C299" s="20" t="n">
        <v>-0.7272380000000001</v>
      </c>
      <c r="D299" s="20" t="n">
        <v>-0.043684</v>
      </c>
      <c r="E299" s="20" t="n">
        <v>-1.043729</v>
      </c>
      <c r="F299" s="20" t="n">
        <v>0.274402</v>
      </c>
      <c r="G299" s="20" t="n">
        <v>-0.59285</v>
      </c>
      <c r="H299" s="20" t="n">
        <v>1.489984</v>
      </c>
      <c r="I299" s="20" t="n">
        <v>-0.538787</v>
      </c>
      <c r="J299" s="20" t="n">
        <v>0.861382</v>
      </c>
      <c r="K299" s="20" t="n">
        <v>-0.286119</v>
      </c>
      <c r="L299" s="20" t="n">
        <v>-1.302723</v>
      </c>
      <c r="M299" s="17">
        <f>Projection!$C$13*EXP($C$5+SQRT($C$4)*C299)+(Projection!$C$20+MAX(0,Projection!$C$14-Projection!$C$13)/Projection!$C$4-Projection!$C$21)*EXP($C$5+SQRT($C$4)*C299)^0.5</f>
        <v/>
      </c>
      <c r="N299" s="17">
        <f>M299*EXP($C$5+SQRT($C$4)*D299)+(Projection!$D$20+MAX(0,Projection!$C$24-M299)/Projection!$C$4-Projection!$D$21)*EXP($C$5+SQRT($C$4)*D299)^0.5</f>
        <v/>
      </c>
      <c r="O299" s="17">
        <f>N299*EXP($C$5+SQRT($C$4)*E299)+(Projection!$E$20+MAX(0,Projection!$D$24-N299)/Projection!$C$4-Projection!$E$21)*EXP($C$5+SQRT($C$4)*E299)^0.5</f>
        <v/>
      </c>
      <c r="P299" s="17">
        <f>O299*EXP($C$5+SQRT($C$4)*F299)+(Projection!$F$20+MAX(0,Projection!$E$24-O299)/Projection!$C$4-Projection!$F$21)*EXP($C$5+SQRT($C$4)*F299)^0.5</f>
        <v/>
      </c>
      <c r="Q299" s="17">
        <f>P299*EXP($C$5+SQRT($C$4)*G299)+(Projection!$G$20+MAX(0,Projection!$F$24-P299)/Projection!$C$4-Projection!$G$21)*EXP($C$5+SQRT($C$4)*G299)^0.5</f>
        <v/>
      </c>
      <c r="R299" s="17">
        <f>Q299*EXP($C$5+SQRT($C$4)*H299)+(Projection!$H$20+MAX(0,Projection!$G$24-Q299)/Projection!$C$4-Projection!$H$21)*EXP($C$5+SQRT($C$4)*H299)^0.5</f>
        <v/>
      </c>
      <c r="S299" s="17">
        <f>R299*EXP($C$5+SQRT($C$4)*I299)+(Projection!$I$20+MAX(0,Projection!$H$24-R299)/Projection!$C$4-Projection!$I$21)*EXP($C$5+SQRT($C$4)*I299)^0.5</f>
        <v/>
      </c>
      <c r="T299" s="17">
        <f>S299*EXP($C$5+SQRT($C$4)*J299)+(Projection!$J$20+MAX(0,Projection!$I$24-S299)/Projection!$C$4-Projection!$J$21)*EXP($C$5+SQRT($C$4)*J299)^0.5</f>
        <v/>
      </c>
      <c r="U299" s="17">
        <f>T299*EXP($C$5+SQRT($C$4)*K299)+(Projection!$K$20+MAX(0,Projection!$J$24-T299)/Projection!$C$4-Projection!$K$21)*EXP($C$5+SQRT($C$4)*K299)^0.5</f>
        <v/>
      </c>
      <c r="V299" s="17">
        <f>U299*EXP($C$5+SQRT($C$4)*L299)+(Projection!$L$20+MAX(0,Projection!$K$24-U299)/Projection!$C$4-Projection!$L$21)*EXP($C$5+SQRT($C$4)*L299)^0.5</f>
        <v/>
      </c>
      <c r="W299" s="13">
        <f>M299/Projection!$C$24</f>
        <v/>
      </c>
      <c r="X299" s="13">
        <f>N299/Projection!$D$24</f>
        <v/>
      </c>
      <c r="Y299" s="13">
        <f>O299/Projection!$E$24</f>
        <v/>
      </c>
      <c r="Z299" s="13">
        <f>P299/Projection!$F$24</f>
        <v/>
      </c>
      <c r="AA299" s="13">
        <f>Q299/Projection!$G$24</f>
        <v/>
      </c>
      <c r="AB299" s="13">
        <f>R299/Projection!$H$24</f>
        <v/>
      </c>
      <c r="AC299" s="13">
        <f>S299/Projection!$I$24</f>
        <v/>
      </c>
      <c r="AD299" s="13">
        <f>T299/Projection!$J$24</f>
        <v/>
      </c>
      <c r="AE299" s="13">
        <f>U299/Projection!$K$24</f>
        <v/>
      </c>
      <c r="AF299" s="13">
        <f>V299/Projection!$L$24</f>
        <v/>
      </c>
      <c r="AG299" s="13">
        <f>MIN(W299:AF299)</f>
        <v/>
      </c>
    </row>
    <row r="300">
      <c r="B300" s="2" t="n">
        <v>287</v>
      </c>
      <c r="C300" s="20" t="n">
        <v>-0.148136</v>
      </c>
      <c r="D300" s="20" t="n">
        <v>-0.217418</v>
      </c>
      <c r="E300" s="20" t="n">
        <v>0.467592</v>
      </c>
      <c r="F300" s="20" t="n">
        <v>-0.371101</v>
      </c>
      <c r="G300" s="20" t="n">
        <v>0.551585</v>
      </c>
      <c r="H300" s="20" t="n">
        <v>-1.498131</v>
      </c>
      <c r="I300" s="20" t="n">
        <v>-0.083771</v>
      </c>
      <c r="J300" s="20" t="n">
        <v>-0.055634</v>
      </c>
      <c r="K300" s="20" t="n">
        <v>1.052505</v>
      </c>
      <c r="L300" s="20" t="n">
        <v>0.939423</v>
      </c>
      <c r="M300" s="17">
        <f>Projection!$C$13*EXP($C$5+SQRT($C$4)*C300)+(Projection!$C$20+MAX(0,Projection!$C$14-Projection!$C$13)/Projection!$C$4-Projection!$C$21)*EXP($C$5+SQRT($C$4)*C300)^0.5</f>
        <v/>
      </c>
      <c r="N300" s="17">
        <f>M300*EXP($C$5+SQRT($C$4)*D300)+(Projection!$D$20+MAX(0,Projection!$C$24-M300)/Projection!$C$4-Projection!$D$21)*EXP($C$5+SQRT($C$4)*D300)^0.5</f>
        <v/>
      </c>
      <c r="O300" s="17">
        <f>N300*EXP($C$5+SQRT($C$4)*E300)+(Projection!$E$20+MAX(0,Projection!$D$24-N300)/Projection!$C$4-Projection!$E$21)*EXP($C$5+SQRT($C$4)*E300)^0.5</f>
        <v/>
      </c>
      <c r="P300" s="17">
        <f>O300*EXP($C$5+SQRT($C$4)*F300)+(Projection!$F$20+MAX(0,Projection!$E$24-O300)/Projection!$C$4-Projection!$F$21)*EXP($C$5+SQRT($C$4)*F300)^0.5</f>
        <v/>
      </c>
      <c r="Q300" s="17">
        <f>P300*EXP($C$5+SQRT($C$4)*G300)+(Projection!$G$20+MAX(0,Projection!$F$24-P300)/Projection!$C$4-Projection!$G$21)*EXP($C$5+SQRT($C$4)*G300)^0.5</f>
        <v/>
      </c>
      <c r="R300" s="17">
        <f>Q300*EXP($C$5+SQRT($C$4)*H300)+(Projection!$H$20+MAX(0,Projection!$G$24-Q300)/Projection!$C$4-Projection!$H$21)*EXP($C$5+SQRT($C$4)*H300)^0.5</f>
        <v/>
      </c>
      <c r="S300" s="17">
        <f>R300*EXP($C$5+SQRT($C$4)*I300)+(Projection!$I$20+MAX(0,Projection!$H$24-R300)/Projection!$C$4-Projection!$I$21)*EXP($C$5+SQRT($C$4)*I300)^0.5</f>
        <v/>
      </c>
      <c r="T300" s="17">
        <f>S300*EXP($C$5+SQRT($C$4)*J300)+(Projection!$J$20+MAX(0,Projection!$I$24-S300)/Projection!$C$4-Projection!$J$21)*EXP($C$5+SQRT($C$4)*J300)^0.5</f>
        <v/>
      </c>
      <c r="U300" s="17">
        <f>T300*EXP($C$5+SQRT($C$4)*K300)+(Projection!$K$20+MAX(0,Projection!$J$24-T300)/Projection!$C$4-Projection!$K$21)*EXP($C$5+SQRT($C$4)*K300)^0.5</f>
        <v/>
      </c>
      <c r="V300" s="17">
        <f>U300*EXP($C$5+SQRT($C$4)*L300)+(Projection!$L$20+MAX(0,Projection!$K$24-U300)/Projection!$C$4-Projection!$L$21)*EXP($C$5+SQRT($C$4)*L300)^0.5</f>
        <v/>
      </c>
      <c r="W300" s="13">
        <f>M300/Projection!$C$24</f>
        <v/>
      </c>
      <c r="X300" s="13">
        <f>N300/Projection!$D$24</f>
        <v/>
      </c>
      <c r="Y300" s="13">
        <f>O300/Projection!$E$24</f>
        <v/>
      </c>
      <c r="Z300" s="13">
        <f>P300/Projection!$F$24</f>
        <v/>
      </c>
      <c r="AA300" s="13">
        <f>Q300/Projection!$G$24</f>
        <v/>
      </c>
      <c r="AB300" s="13">
        <f>R300/Projection!$H$24</f>
        <v/>
      </c>
      <c r="AC300" s="13">
        <f>S300/Projection!$I$24</f>
        <v/>
      </c>
      <c r="AD300" s="13">
        <f>T300/Projection!$J$24</f>
        <v/>
      </c>
      <c r="AE300" s="13">
        <f>U300/Projection!$K$24</f>
        <v/>
      </c>
      <c r="AF300" s="13">
        <f>V300/Projection!$L$24</f>
        <v/>
      </c>
      <c r="AG300" s="13">
        <f>MIN(W300:AF300)</f>
        <v/>
      </c>
    </row>
    <row r="301">
      <c r="B301" s="2" t="n">
        <v>288</v>
      </c>
      <c r="C301" s="20" t="n">
        <v>-0.391974</v>
      </c>
      <c r="D301" s="20" t="n">
        <v>0.75107</v>
      </c>
      <c r="E301" s="20" t="n">
        <v>0.024746</v>
      </c>
      <c r="F301" s="20" t="n">
        <v>-1.160966</v>
      </c>
      <c r="G301" s="20" t="n">
        <v>-2.93226</v>
      </c>
      <c r="H301" s="20" t="n">
        <v>1.173421</v>
      </c>
      <c r="I301" s="20" t="n">
        <v>-1.71222</v>
      </c>
      <c r="J301" s="20" t="n">
        <v>-0.398704</v>
      </c>
      <c r="K301" s="20" t="n">
        <v>-1.59873</v>
      </c>
      <c r="L301" s="20" t="n">
        <v>0.102754</v>
      </c>
      <c r="M301" s="17">
        <f>Projection!$C$13*EXP($C$5+SQRT($C$4)*C301)+(Projection!$C$20+MAX(0,Projection!$C$14-Projection!$C$13)/Projection!$C$4-Projection!$C$21)*EXP($C$5+SQRT($C$4)*C301)^0.5</f>
        <v/>
      </c>
      <c r="N301" s="17">
        <f>M301*EXP($C$5+SQRT($C$4)*D301)+(Projection!$D$20+MAX(0,Projection!$C$24-M301)/Projection!$C$4-Projection!$D$21)*EXP($C$5+SQRT($C$4)*D301)^0.5</f>
        <v/>
      </c>
      <c r="O301" s="17">
        <f>N301*EXP($C$5+SQRT($C$4)*E301)+(Projection!$E$20+MAX(0,Projection!$D$24-N301)/Projection!$C$4-Projection!$E$21)*EXP($C$5+SQRT($C$4)*E301)^0.5</f>
        <v/>
      </c>
      <c r="P301" s="17">
        <f>O301*EXP($C$5+SQRT($C$4)*F301)+(Projection!$F$20+MAX(0,Projection!$E$24-O301)/Projection!$C$4-Projection!$F$21)*EXP($C$5+SQRT($C$4)*F301)^0.5</f>
        <v/>
      </c>
      <c r="Q301" s="17">
        <f>P301*EXP($C$5+SQRT($C$4)*G301)+(Projection!$G$20+MAX(0,Projection!$F$24-P301)/Projection!$C$4-Projection!$G$21)*EXP($C$5+SQRT($C$4)*G301)^0.5</f>
        <v/>
      </c>
      <c r="R301" s="17">
        <f>Q301*EXP($C$5+SQRT($C$4)*H301)+(Projection!$H$20+MAX(0,Projection!$G$24-Q301)/Projection!$C$4-Projection!$H$21)*EXP($C$5+SQRT($C$4)*H301)^0.5</f>
        <v/>
      </c>
      <c r="S301" s="17">
        <f>R301*EXP($C$5+SQRT($C$4)*I301)+(Projection!$I$20+MAX(0,Projection!$H$24-R301)/Projection!$C$4-Projection!$I$21)*EXP($C$5+SQRT($C$4)*I301)^0.5</f>
        <v/>
      </c>
      <c r="T301" s="17">
        <f>S301*EXP($C$5+SQRT($C$4)*J301)+(Projection!$J$20+MAX(0,Projection!$I$24-S301)/Projection!$C$4-Projection!$J$21)*EXP($C$5+SQRT($C$4)*J301)^0.5</f>
        <v/>
      </c>
      <c r="U301" s="17">
        <f>T301*EXP($C$5+SQRT($C$4)*K301)+(Projection!$K$20+MAX(0,Projection!$J$24-T301)/Projection!$C$4-Projection!$K$21)*EXP($C$5+SQRT($C$4)*K301)^0.5</f>
        <v/>
      </c>
      <c r="V301" s="17">
        <f>U301*EXP($C$5+SQRT($C$4)*L301)+(Projection!$L$20+MAX(0,Projection!$K$24-U301)/Projection!$C$4-Projection!$L$21)*EXP($C$5+SQRT($C$4)*L301)^0.5</f>
        <v/>
      </c>
      <c r="W301" s="13">
        <f>M301/Projection!$C$24</f>
        <v/>
      </c>
      <c r="X301" s="13">
        <f>N301/Projection!$D$24</f>
        <v/>
      </c>
      <c r="Y301" s="13">
        <f>O301/Projection!$E$24</f>
        <v/>
      </c>
      <c r="Z301" s="13">
        <f>P301/Projection!$F$24</f>
        <v/>
      </c>
      <c r="AA301" s="13">
        <f>Q301/Projection!$G$24</f>
        <v/>
      </c>
      <c r="AB301" s="13">
        <f>R301/Projection!$H$24</f>
        <v/>
      </c>
      <c r="AC301" s="13">
        <f>S301/Projection!$I$24</f>
        <v/>
      </c>
      <c r="AD301" s="13">
        <f>T301/Projection!$J$24</f>
        <v/>
      </c>
      <c r="AE301" s="13">
        <f>U301/Projection!$K$24</f>
        <v/>
      </c>
      <c r="AF301" s="13">
        <f>V301/Projection!$L$24</f>
        <v/>
      </c>
      <c r="AG301" s="13">
        <f>MIN(W301:AF301)</f>
        <v/>
      </c>
    </row>
    <row r="302">
      <c r="B302" s="2" t="n">
        <v>289</v>
      </c>
      <c r="C302" s="20" t="n">
        <v>-1.807847</v>
      </c>
      <c r="D302" s="20" t="n">
        <v>-0.255645</v>
      </c>
      <c r="E302" s="20" t="n">
        <v>-0.030995</v>
      </c>
      <c r="F302" s="20" t="n">
        <v>-1.955914</v>
      </c>
      <c r="G302" s="20" t="n">
        <v>1.043922</v>
      </c>
      <c r="H302" s="20" t="n">
        <v>-2.770153</v>
      </c>
      <c r="I302" s="20" t="n">
        <v>0.749899</v>
      </c>
      <c r="J302" s="20" t="n">
        <v>-0.272987</v>
      </c>
      <c r="K302" s="20" t="n">
        <v>-0.922515</v>
      </c>
      <c r="L302" s="20" t="n">
        <v>-0.731112</v>
      </c>
      <c r="M302" s="17">
        <f>Projection!$C$13*EXP($C$5+SQRT($C$4)*C302)+(Projection!$C$20+MAX(0,Projection!$C$14-Projection!$C$13)/Projection!$C$4-Projection!$C$21)*EXP($C$5+SQRT($C$4)*C302)^0.5</f>
        <v/>
      </c>
      <c r="N302" s="17">
        <f>M302*EXP($C$5+SQRT($C$4)*D302)+(Projection!$D$20+MAX(0,Projection!$C$24-M302)/Projection!$C$4-Projection!$D$21)*EXP($C$5+SQRT($C$4)*D302)^0.5</f>
        <v/>
      </c>
      <c r="O302" s="17">
        <f>N302*EXP($C$5+SQRT($C$4)*E302)+(Projection!$E$20+MAX(0,Projection!$D$24-N302)/Projection!$C$4-Projection!$E$21)*EXP($C$5+SQRT($C$4)*E302)^0.5</f>
        <v/>
      </c>
      <c r="P302" s="17">
        <f>O302*EXP($C$5+SQRT($C$4)*F302)+(Projection!$F$20+MAX(0,Projection!$E$24-O302)/Projection!$C$4-Projection!$F$21)*EXP($C$5+SQRT($C$4)*F302)^0.5</f>
        <v/>
      </c>
      <c r="Q302" s="17">
        <f>P302*EXP($C$5+SQRT($C$4)*G302)+(Projection!$G$20+MAX(0,Projection!$F$24-P302)/Projection!$C$4-Projection!$G$21)*EXP($C$5+SQRT($C$4)*G302)^0.5</f>
        <v/>
      </c>
      <c r="R302" s="17">
        <f>Q302*EXP($C$5+SQRT($C$4)*H302)+(Projection!$H$20+MAX(0,Projection!$G$24-Q302)/Projection!$C$4-Projection!$H$21)*EXP($C$5+SQRT($C$4)*H302)^0.5</f>
        <v/>
      </c>
      <c r="S302" s="17">
        <f>R302*EXP($C$5+SQRT($C$4)*I302)+(Projection!$I$20+MAX(0,Projection!$H$24-R302)/Projection!$C$4-Projection!$I$21)*EXP($C$5+SQRT($C$4)*I302)^0.5</f>
        <v/>
      </c>
      <c r="T302" s="17">
        <f>S302*EXP($C$5+SQRT($C$4)*J302)+(Projection!$J$20+MAX(0,Projection!$I$24-S302)/Projection!$C$4-Projection!$J$21)*EXP($C$5+SQRT($C$4)*J302)^0.5</f>
        <v/>
      </c>
      <c r="U302" s="17">
        <f>T302*EXP($C$5+SQRT($C$4)*K302)+(Projection!$K$20+MAX(0,Projection!$J$24-T302)/Projection!$C$4-Projection!$K$21)*EXP($C$5+SQRT($C$4)*K302)^0.5</f>
        <v/>
      </c>
      <c r="V302" s="17">
        <f>U302*EXP($C$5+SQRT($C$4)*L302)+(Projection!$L$20+MAX(0,Projection!$K$24-U302)/Projection!$C$4-Projection!$L$21)*EXP($C$5+SQRT($C$4)*L302)^0.5</f>
        <v/>
      </c>
      <c r="W302" s="13">
        <f>M302/Projection!$C$24</f>
        <v/>
      </c>
      <c r="X302" s="13">
        <f>N302/Projection!$D$24</f>
        <v/>
      </c>
      <c r="Y302" s="13">
        <f>O302/Projection!$E$24</f>
        <v/>
      </c>
      <c r="Z302" s="13">
        <f>P302/Projection!$F$24</f>
        <v/>
      </c>
      <c r="AA302" s="13">
        <f>Q302/Projection!$G$24</f>
        <v/>
      </c>
      <c r="AB302" s="13">
        <f>R302/Projection!$H$24</f>
        <v/>
      </c>
      <c r="AC302" s="13">
        <f>S302/Projection!$I$24</f>
        <v/>
      </c>
      <c r="AD302" s="13">
        <f>T302/Projection!$J$24</f>
        <v/>
      </c>
      <c r="AE302" s="13">
        <f>U302/Projection!$K$24</f>
        <v/>
      </c>
      <c r="AF302" s="13">
        <f>V302/Projection!$L$24</f>
        <v/>
      </c>
      <c r="AG302" s="13">
        <f>MIN(W302:AF302)</f>
        <v/>
      </c>
    </row>
    <row r="303">
      <c r="B303" s="2" t="n">
        <v>290</v>
      </c>
      <c r="C303" s="20" t="n">
        <v>-0.449701</v>
      </c>
      <c r="D303" s="20" t="n">
        <v>-1.052059</v>
      </c>
      <c r="E303" s="20" t="n">
        <v>-0.7842170000000001</v>
      </c>
      <c r="F303" s="20" t="n">
        <v>0.441248</v>
      </c>
      <c r="G303" s="20" t="n">
        <v>0.685181</v>
      </c>
      <c r="H303" s="20" t="n">
        <v>-0.860364</v>
      </c>
      <c r="I303" s="20" t="n">
        <v>1.115492</v>
      </c>
      <c r="J303" s="20" t="n">
        <v>-0.258488</v>
      </c>
      <c r="K303" s="20" t="n">
        <v>-0.93794</v>
      </c>
      <c r="L303" s="20" t="n">
        <v>1.125454</v>
      </c>
      <c r="M303" s="17">
        <f>Projection!$C$13*EXP($C$5+SQRT($C$4)*C303)+(Projection!$C$20+MAX(0,Projection!$C$14-Projection!$C$13)/Projection!$C$4-Projection!$C$21)*EXP($C$5+SQRT($C$4)*C303)^0.5</f>
        <v/>
      </c>
      <c r="N303" s="17">
        <f>M303*EXP($C$5+SQRT($C$4)*D303)+(Projection!$D$20+MAX(0,Projection!$C$24-M303)/Projection!$C$4-Projection!$D$21)*EXP($C$5+SQRT($C$4)*D303)^0.5</f>
        <v/>
      </c>
      <c r="O303" s="17">
        <f>N303*EXP($C$5+SQRT($C$4)*E303)+(Projection!$E$20+MAX(0,Projection!$D$24-N303)/Projection!$C$4-Projection!$E$21)*EXP($C$5+SQRT($C$4)*E303)^0.5</f>
        <v/>
      </c>
      <c r="P303" s="17">
        <f>O303*EXP($C$5+SQRT($C$4)*F303)+(Projection!$F$20+MAX(0,Projection!$E$24-O303)/Projection!$C$4-Projection!$F$21)*EXP($C$5+SQRT($C$4)*F303)^0.5</f>
        <v/>
      </c>
      <c r="Q303" s="17">
        <f>P303*EXP($C$5+SQRT($C$4)*G303)+(Projection!$G$20+MAX(0,Projection!$F$24-P303)/Projection!$C$4-Projection!$G$21)*EXP($C$5+SQRT($C$4)*G303)^0.5</f>
        <v/>
      </c>
      <c r="R303" s="17">
        <f>Q303*EXP($C$5+SQRT($C$4)*H303)+(Projection!$H$20+MAX(0,Projection!$G$24-Q303)/Projection!$C$4-Projection!$H$21)*EXP($C$5+SQRT($C$4)*H303)^0.5</f>
        <v/>
      </c>
      <c r="S303" s="17">
        <f>R303*EXP($C$5+SQRT($C$4)*I303)+(Projection!$I$20+MAX(0,Projection!$H$24-R303)/Projection!$C$4-Projection!$I$21)*EXP($C$5+SQRT($C$4)*I303)^0.5</f>
        <v/>
      </c>
      <c r="T303" s="17">
        <f>S303*EXP($C$5+SQRT($C$4)*J303)+(Projection!$J$20+MAX(0,Projection!$I$24-S303)/Projection!$C$4-Projection!$J$21)*EXP($C$5+SQRT($C$4)*J303)^0.5</f>
        <v/>
      </c>
      <c r="U303" s="17">
        <f>T303*EXP($C$5+SQRT($C$4)*K303)+(Projection!$K$20+MAX(0,Projection!$J$24-T303)/Projection!$C$4-Projection!$K$21)*EXP($C$5+SQRT($C$4)*K303)^0.5</f>
        <v/>
      </c>
      <c r="V303" s="17">
        <f>U303*EXP($C$5+SQRT($C$4)*L303)+(Projection!$L$20+MAX(0,Projection!$K$24-U303)/Projection!$C$4-Projection!$L$21)*EXP($C$5+SQRT($C$4)*L303)^0.5</f>
        <v/>
      </c>
      <c r="W303" s="13">
        <f>M303/Projection!$C$24</f>
        <v/>
      </c>
      <c r="X303" s="13">
        <f>N303/Projection!$D$24</f>
        <v/>
      </c>
      <c r="Y303" s="13">
        <f>O303/Projection!$E$24</f>
        <v/>
      </c>
      <c r="Z303" s="13">
        <f>P303/Projection!$F$24</f>
        <v/>
      </c>
      <c r="AA303" s="13">
        <f>Q303/Projection!$G$24</f>
        <v/>
      </c>
      <c r="AB303" s="13">
        <f>R303/Projection!$H$24</f>
        <v/>
      </c>
      <c r="AC303" s="13">
        <f>S303/Projection!$I$24</f>
        <v/>
      </c>
      <c r="AD303" s="13">
        <f>T303/Projection!$J$24</f>
        <v/>
      </c>
      <c r="AE303" s="13">
        <f>U303/Projection!$K$24</f>
        <v/>
      </c>
      <c r="AF303" s="13">
        <f>V303/Projection!$L$24</f>
        <v/>
      </c>
      <c r="AG303" s="13">
        <f>MIN(W303:AF303)</f>
        <v/>
      </c>
    </row>
    <row r="304">
      <c r="B304" s="2" t="n">
        <v>291</v>
      </c>
      <c r="C304" s="20" t="n">
        <v>-0.483781</v>
      </c>
      <c r="D304" s="20" t="n">
        <v>-0.065562</v>
      </c>
      <c r="E304" s="20" t="n">
        <v>0.404953</v>
      </c>
      <c r="F304" s="20" t="n">
        <v>0.6371</v>
      </c>
      <c r="G304" s="20" t="n">
        <v>0.257627</v>
      </c>
      <c r="H304" s="20" t="n">
        <v>0.155908</v>
      </c>
      <c r="I304" s="20" t="n">
        <v>-1.014035</v>
      </c>
      <c r="J304" s="20" t="n">
        <v>0.449631</v>
      </c>
      <c r="K304" s="20" t="n">
        <v>-0.093586</v>
      </c>
      <c r="L304" s="20" t="n">
        <v>0.370698</v>
      </c>
      <c r="M304" s="17">
        <f>Projection!$C$13*EXP($C$5+SQRT($C$4)*C304)+(Projection!$C$20+MAX(0,Projection!$C$14-Projection!$C$13)/Projection!$C$4-Projection!$C$21)*EXP($C$5+SQRT($C$4)*C304)^0.5</f>
        <v/>
      </c>
      <c r="N304" s="17">
        <f>M304*EXP($C$5+SQRT($C$4)*D304)+(Projection!$D$20+MAX(0,Projection!$C$24-M304)/Projection!$C$4-Projection!$D$21)*EXP($C$5+SQRT($C$4)*D304)^0.5</f>
        <v/>
      </c>
      <c r="O304" s="17">
        <f>N304*EXP($C$5+SQRT($C$4)*E304)+(Projection!$E$20+MAX(0,Projection!$D$24-N304)/Projection!$C$4-Projection!$E$21)*EXP($C$5+SQRT($C$4)*E304)^0.5</f>
        <v/>
      </c>
      <c r="P304" s="17">
        <f>O304*EXP($C$5+SQRT($C$4)*F304)+(Projection!$F$20+MAX(0,Projection!$E$24-O304)/Projection!$C$4-Projection!$F$21)*EXP($C$5+SQRT($C$4)*F304)^0.5</f>
        <v/>
      </c>
      <c r="Q304" s="17">
        <f>P304*EXP($C$5+SQRT($C$4)*G304)+(Projection!$G$20+MAX(0,Projection!$F$24-P304)/Projection!$C$4-Projection!$G$21)*EXP($C$5+SQRT($C$4)*G304)^0.5</f>
        <v/>
      </c>
      <c r="R304" s="17">
        <f>Q304*EXP($C$5+SQRT($C$4)*H304)+(Projection!$H$20+MAX(0,Projection!$G$24-Q304)/Projection!$C$4-Projection!$H$21)*EXP($C$5+SQRT($C$4)*H304)^0.5</f>
        <v/>
      </c>
      <c r="S304" s="17">
        <f>R304*EXP($C$5+SQRT($C$4)*I304)+(Projection!$I$20+MAX(0,Projection!$H$24-R304)/Projection!$C$4-Projection!$I$21)*EXP($C$5+SQRT($C$4)*I304)^0.5</f>
        <v/>
      </c>
      <c r="T304" s="17">
        <f>S304*EXP($C$5+SQRT($C$4)*J304)+(Projection!$J$20+MAX(0,Projection!$I$24-S304)/Projection!$C$4-Projection!$J$21)*EXP($C$5+SQRT($C$4)*J304)^0.5</f>
        <v/>
      </c>
      <c r="U304" s="17">
        <f>T304*EXP($C$5+SQRT($C$4)*K304)+(Projection!$K$20+MAX(0,Projection!$J$24-T304)/Projection!$C$4-Projection!$K$21)*EXP($C$5+SQRT($C$4)*K304)^0.5</f>
        <v/>
      </c>
      <c r="V304" s="17">
        <f>U304*EXP($C$5+SQRT($C$4)*L304)+(Projection!$L$20+MAX(0,Projection!$K$24-U304)/Projection!$C$4-Projection!$L$21)*EXP($C$5+SQRT($C$4)*L304)^0.5</f>
        <v/>
      </c>
      <c r="W304" s="13">
        <f>M304/Projection!$C$24</f>
        <v/>
      </c>
      <c r="X304" s="13">
        <f>N304/Projection!$D$24</f>
        <v/>
      </c>
      <c r="Y304" s="13">
        <f>O304/Projection!$E$24</f>
        <v/>
      </c>
      <c r="Z304" s="13">
        <f>P304/Projection!$F$24</f>
        <v/>
      </c>
      <c r="AA304" s="13">
        <f>Q304/Projection!$G$24</f>
        <v/>
      </c>
      <c r="AB304" s="13">
        <f>R304/Projection!$H$24</f>
        <v/>
      </c>
      <c r="AC304" s="13">
        <f>S304/Projection!$I$24</f>
        <v/>
      </c>
      <c r="AD304" s="13">
        <f>T304/Projection!$J$24</f>
        <v/>
      </c>
      <c r="AE304" s="13">
        <f>U304/Projection!$K$24</f>
        <v/>
      </c>
      <c r="AF304" s="13">
        <f>V304/Projection!$L$24</f>
        <v/>
      </c>
      <c r="AG304" s="13">
        <f>MIN(W304:AF304)</f>
        <v/>
      </c>
    </row>
    <row r="305">
      <c r="B305" s="2" t="n">
        <v>292</v>
      </c>
      <c r="C305" s="20" t="n">
        <v>-0.265863</v>
      </c>
      <c r="D305" s="20" t="n">
        <v>1.71285</v>
      </c>
      <c r="E305" s="20" t="n">
        <v>-1.252573</v>
      </c>
      <c r="F305" s="20" t="n">
        <v>0.835488</v>
      </c>
      <c r="G305" s="20" t="n">
        <v>1.251115</v>
      </c>
      <c r="H305" s="20" t="n">
        <v>0.0067</v>
      </c>
      <c r="I305" s="20" t="n">
        <v>-1.093627</v>
      </c>
      <c r="J305" s="20" t="n">
        <v>-1.042476</v>
      </c>
      <c r="K305" s="20" t="n">
        <v>-0.456231</v>
      </c>
      <c r="L305" s="20" t="n">
        <v>1.626278</v>
      </c>
      <c r="M305" s="17">
        <f>Projection!$C$13*EXP($C$5+SQRT($C$4)*C305)+(Projection!$C$20+MAX(0,Projection!$C$14-Projection!$C$13)/Projection!$C$4-Projection!$C$21)*EXP($C$5+SQRT($C$4)*C305)^0.5</f>
        <v/>
      </c>
      <c r="N305" s="17">
        <f>M305*EXP($C$5+SQRT($C$4)*D305)+(Projection!$D$20+MAX(0,Projection!$C$24-M305)/Projection!$C$4-Projection!$D$21)*EXP($C$5+SQRT($C$4)*D305)^0.5</f>
        <v/>
      </c>
      <c r="O305" s="17">
        <f>N305*EXP($C$5+SQRT($C$4)*E305)+(Projection!$E$20+MAX(0,Projection!$D$24-N305)/Projection!$C$4-Projection!$E$21)*EXP($C$5+SQRT($C$4)*E305)^0.5</f>
        <v/>
      </c>
      <c r="P305" s="17">
        <f>O305*EXP($C$5+SQRT($C$4)*F305)+(Projection!$F$20+MAX(0,Projection!$E$24-O305)/Projection!$C$4-Projection!$F$21)*EXP($C$5+SQRT($C$4)*F305)^0.5</f>
        <v/>
      </c>
      <c r="Q305" s="17">
        <f>P305*EXP($C$5+SQRT($C$4)*G305)+(Projection!$G$20+MAX(0,Projection!$F$24-P305)/Projection!$C$4-Projection!$G$21)*EXP($C$5+SQRT($C$4)*G305)^0.5</f>
        <v/>
      </c>
      <c r="R305" s="17">
        <f>Q305*EXP($C$5+SQRT($C$4)*H305)+(Projection!$H$20+MAX(0,Projection!$G$24-Q305)/Projection!$C$4-Projection!$H$21)*EXP($C$5+SQRT($C$4)*H305)^0.5</f>
        <v/>
      </c>
      <c r="S305" s="17">
        <f>R305*EXP($C$5+SQRT($C$4)*I305)+(Projection!$I$20+MAX(0,Projection!$H$24-R305)/Projection!$C$4-Projection!$I$21)*EXP($C$5+SQRT($C$4)*I305)^0.5</f>
        <v/>
      </c>
      <c r="T305" s="17">
        <f>S305*EXP($C$5+SQRT($C$4)*J305)+(Projection!$J$20+MAX(0,Projection!$I$24-S305)/Projection!$C$4-Projection!$J$21)*EXP($C$5+SQRT($C$4)*J305)^0.5</f>
        <v/>
      </c>
      <c r="U305" s="17">
        <f>T305*EXP($C$5+SQRT($C$4)*K305)+(Projection!$K$20+MAX(0,Projection!$J$24-T305)/Projection!$C$4-Projection!$K$21)*EXP($C$5+SQRT($C$4)*K305)^0.5</f>
        <v/>
      </c>
      <c r="V305" s="17">
        <f>U305*EXP($C$5+SQRT($C$4)*L305)+(Projection!$L$20+MAX(0,Projection!$K$24-U305)/Projection!$C$4-Projection!$L$21)*EXP($C$5+SQRT($C$4)*L305)^0.5</f>
        <v/>
      </c>
      <c r="W305" s="13">
        <f>M305/Projection!$C$24</f>
        <v/>
      </c>
      <c r="X305" s="13">
        <f>N305/Projection!$D$24</f>
        <v/>
      </c>
      <c r="Y305" s="13">
        <f>O305/Projection!$E$24</f>
        <v/>
      </c>
      <c r="Z305" s="13">
        <f>P305/Projection!$F$24</f>
        <v/>
      </c>
      <c r="AA305" s="13">
        <f>Q305/Projection!$G$24</f>
        <v/>
      </c>
      <c r="AB305" s="13">
        <f>R305/Projection!$H$24</f>
        <v/>
      </c>
      <c r="AC305" s="13">
        <f>S305/Projection!$I$24</f>
        <v/>
      </c>
      <c r="AD305" s="13">
        <f>T305/Projection!$J$24</f>
        <v/>
      </c>
      <c r="AE305" s="13">
        <f>U305/Projection!$K$24</f>
        <v/>
      </c>
      <c r="AF305" s="13">
        <f>V305/Projection!$L$24</f>
        <v/>
      </c>
      <c r="AG305" s="13">
        <f>MIN(W305:AF305)</f>
        <v/>
      </c>
    </row>
    <row r="306">
      <c r="B306" s="2" t="n">
        <v>293</v>
      </c>
      <c r="C306" s="20" t="n">
        <v>-0.944125</v>
      </c>
      <c r="D306" s="20" t="n">
        <v>-1.466145</v>
      </c>
      <c r="E306" s="20" t="n">
        <v>0.175465</v>
      </c>
      <c r="F306" s="20" t="n">
        <v>-0.359659</v>
      </c>
      <c r="G306" s="20" t="n">
        <v>0.612559</v>
      </c>
      <c r="H306" s="20" t="n">
        <v>0.6241719999999999</v>
      </c>
      <c r="I306" s="20" t="n">
        <v>0.095989</v>
      </c>
      <c r="J306" s="20" t="n">
        <v>-0.421405</v>
      </c>
      <c r="K306" s="20" t="n">
        <v>0.810443</v>
      </c>
      <c r="L306" s="20" t="n">
        <v>1.695645</v>
      </c>
      <c r="M306" s="17">
        <f>Projection!$C$13*EXP($C$5+SQRT($C$4)*C306)+(Projection!$C$20+MAX(0,Projection!$C$14-Projection!$C$13)/Projection!$C$4-Projection!$C$21)*EXP($C$5+SQRT($C$4)*C306)^0.5</f>
        <v/>
      </c>
      <c r="N306" s="17">
        <f>M306*EXP($C$5+SQRT($C$4)*D306)+(Projection!$D$20+MAX(0,Projection!$C$24-M306)/Projection!$C$4-Projection!$D$21)*EXP($C$5+SQRT($C$4)*D306)^0.5</f>
        <v/>
      </c>
      <c r="O306" s="17">
        <f>N306*EXP($C$5+SQRT($C$4)*E306)+(Projection!$E$20+MAX(0,Projection!$D$24-N306)/Projection!$C$4-Projection!$E$21)*EXP($C$5+SQRT($C$4)*E306)^0.5</f>
        <v/>
      </c>
      <c r="P306" s="17">
        <f>O306*EXP($C$5+SQRT($C$4)*F306)+(Projection!$F$20+MAX(0,Projection!$E$24-O306)/Projection!$C$4-Projection!$F$21)*EXP($C$5+SQRT($C$4)*F306)^0.5</f>
        <v/>
      </c>
      <c r="Q306" s="17">
        <f>P306*EXP($C$5+SQRT($C$4)*G306)+(Projection!$G$20+MAX(0,Projection!$F$24-P306)/Projection!$C$4-Projection!$G$21)*EXP($C$5+SQRT($C$4)*G306)^0.5</f>
        <v/>
      </c>
      <c r="R306" s="17">
        <f>Q306*EXP($C$5+SQRT($C$4)*H306)+(Projection!$H$20+MAX(0,Projection!$G$24-Q306)/Projection!$C$4-Projection!$H$21)*EXP($C$5+SQRT($C$4)*H306)^0.5</f>
        <v/>
      </c>
      <c r="S306" s="17">
        <f>R306*EXP($C$5+SQRT($C$4)*I306)+(Projection!$I$20+MAX(0,Projection!$H$24-R306)/Projection!$C$4-Projection!$I$21)*EXP($C$5+SQRT($C$4)*I306)^0.5</f>
        <v/>
      </c>
      <c r="T306" s="17">
        <f>S306*EXP($C$5+SQRT($C$4)*J306)+(Projection!$J$20+MAX(0,Projection!$I$24-S306)/Projection!$C$4-Projection!$J$21)*EXP($C$5+SQRT($C$4)*J306)^0.5</f>
        <v/>
      </c>
      <c r="U306" s="17">
        <f>T306*EXP($C$5+SQRT($C$4)*K306)+(Projection!$K$20+MAX(0,Projection!$J$24-T306)/Projection!$C$4-Projection!$K$21)*EXP($C$5+SQRT($C$4)*K306)^0.5</f>
        <v/>
      </c>
      <c r="V306" s="17">
        <f>U306*EXP($C$5+SQRT($C$4)*L306)+(Projection!$L$20+MAX(0,Projection!$K$24-U306)/Projection!$C$4-Projection!$L$21)*EXP($C$5+SQRT($C$4)*L306)^0.5</f>
        <v/>
      </c>
      <c r="W306" s="13">
        <f>M306/Projection!$C$24</f>
        <v/>
      </c>
      <c r="X306" s="13">
        <f>N306/Projection!$D$24</f>
        <v/>
      </c>
      <c r="Y306" s="13">
        <f>O306/Projection!$E$24</f>
        <v/>
      </c>
      <c r="Z306" s="13">
        <f>P306/Projection!$F$24</f>
        <v/>
      </c>
      <c r="AA306" s="13">
        <f>Q306/Projection!$G$24</f>
        <v/>
      </c>
      <c r="AB306" s="13">
        <f>R306/Projection!$H$24</f>
        <v/>
      </c>
      <c r="AC306" s="13">
        <f>S306/Projection!$I$24</f>
        <v/>
      </c>
      <c r="AD306" s="13">
        <f>T306/Projection!$J$24</f>
        <v/>
      </c>
      <c r="AE306" s="13">
        <f>U306/Projection!$K$24</f>
        <v/>
      </c>
      <c r="AF306" s="13">
        <f>V306/Projection!$L$24</f>
        <v/>
      </c>
      <c r="AG306" s="13">
        <f>MIN(W306:AF306)</f>
        <v/>
      </c>
    </row>
    <row r="307">
      <c r="B307" s="2" t="n">
        <v>294</v>
      </c>
      <c r="C307" s="20" t="n">
        <v>-0.724234</v>
      </c>
      <c r="D307" s="20" t="n">
        <v>-1.37575</v>
      </c>
      <c r="E307" s="20" t="n">
        <v>0.801142</v>
      </c>
      <c r="F307" s="20" t="n">
        <v>-0.054043</v>
      </c>
      <c r="G307" s="20" t="n">
        <v>-1.333936</v>
      </c>
      <c r="H307" s="20" t="n">
        <v>1.305714</v>
      </c>
      <c r="I307" s="20" t="n">
        <v>-0.534656</v>
      </c>
      <c r="J307" s="20" t="n">
        <v>0.533036</v>
      </c>
      <c r="K307" s="20" t="n">
        <v>0.17089</v>
      </c>
      <c r="L307" s="20" t="n">
        <v>1.011993</v>
      </c>
      <c r="M307" s="17">
        <f>Projection!$C$13*EXP($C$5+SQRT($C$4)*C307)+(Projection!$C$20+MAX(0,Projection!$C$14-Projection!$C$13)/Projection!$C$4-Projection!$C$21)*EXP($C$5+SQRT($C$4)*C307)^0.5</f>
        <v/>
      </c>
      <c r="N307" s="17">
        <f>M307*EXP($C$5+SQRT($C$4)*D307)+(Projection!$D$20+MAX(0,Projection!$C$24-M307)/Projection!$C$4-Projection!$D$21)*EXP($C$5+SQRT($C$4)*D307)^0.5</f>
        <v/>
      </c>
      <c r="O307" s="17">
        <f>N307*EXP($C$5+SQRT($C$4)*E307)+(Projection!$E$20+MAX(0,Projection!$D$24-N307)/Projection!$C$4-Projection!$E$21)*EXP($C$5+SQRT($C$4)*E307)^0.5</f>
        <v/>
      </c>
      <c r="P307" s="17">
        <f>O307*EXP($C$5+SQRT($C$4)*F307)+(Projection!$F$20+MAX(0,Projection!$E$24-O307)/Projection!$C$4-Projection!$F$21)*EXP($C$5+SQRT($C$4)*F307)^0.5</f>
        <v/>
      </c>
      <c r="Q307" s="17">
        <f>P307*EXP($C$5+SQRT($C$4)*G307)+(Projection!$G$20+MAX(0,Projection!$F$24-P307)/Projection!$C$4-Projection!$G$21)*EXP($C$5+SQRT($C$4)*G307)^0.5</f>
        <v/>
      </c>
      <c r="R307" s="17">
        <f>Q307*EXP($C$5+SQRT($C$4)*H307)+(Projection!$H$20+MAX(0,Projection!$G$24-Q307)/Projection!$C$4-Projection!$H$21)*EXP($C$5+SQRT($C$4)*H307)^0.5</f>
        <v/>
      </c>
      <c r="S307" s="17">
        <f>R307*EXP($C$5+SQRT($C$4)*I307)+(Projection!$I$20+MAX(0,Projection!$H$24-R307)/Projection!$C$4-Projection!$I$21)*EXP($C$5+SQRT($C$4)*I307)^0.5</f>
        <v/>
      </c>
      <c r="T307" s="17">
        <f>S307*EXP($C$5+SQRT($C$4)*J307)+(Projection!$J$20+MAX(0,Projection!$I$24-S307)/Projection!$C$4-Projection!$J$21)*EXP($C$5+SQRT($C$4)*J307)^0.5</f>
        <v/>
      </c>
      <c r="U307" s="17">
        <f>T307*EXP($C$5+SQRT($C$4)*K307)+(Projection!$K$20+MAX(0,Projection!$J$24-T307)/Projection!$C$4-Projection!$K$21)*EXP($C$5+SQRT($C$4)*K307)^0.5</f>
        <v/>
      </c>
      <c r="V307" s="17">
        <f>U307*EXP($C$5+SQRT($C$4)*L307)+(Projection!$L$20+MAX(0,Projection!$K$24-U307)/Projection!$C$4-Projection!$L$21)*EXP($C$5+SQRT($C$4)*L307)^0.5</f>
        <v/>
      </c>
      <c r="W307" s="13">
        <f>M307/Projection!$C$24</f>
        <v/>
      </c>
      <c r="X307" s="13">
        <f>N307/Projection!$D$24</f>
        <v/>
      </c>
      <c r="Y307" s="13">
        <f>O307/Projection!$E$24</f>
        <v/>
      </c>
      <c r="Z307" s="13">
        <f>P307/Projection!$F$24</f>
        <v/>
      </c>
      <c r="AA307" s="13">
        <f>Q307/Projection!$G$24</f>
        <v/>
      </c>
      <c r="AB307" s="13">
        <f>R307/Projection!$H$24</f>
        <v/>
      </c>
      <c r="AC307" s="13">
        <f>S307/Projection!$I$24</f>
        <v/>
      </c>
      <c r="AD307" s="13">
        <f>T307/Projection!$J$24</f>
        <v/>
      </c>
      <c r="AE307" s="13">
        <f>U307/Projection!$K$24</f>
        <v/>
      </c>
      <c r="AF307" s="13">
        <f>V307/Projection!$L$24</f>
        <v/>
      </c>
      <c r="AG307" s="13">
        <f>MIN(W307:AF307)</f>
        <v/>
      </c>
    </row>
    <row r="308">
      <c r="B308" s="2" t="n">
        <v>295</v>
      </c>
      <c r="C308" s="20" t="n">
        <v>1.111507</v>
      </c>
      <c r="D308" s="20" t="n">
        <v>0.6426269999999999</v>
      </c>
      <c r="E308" s="20" t="n">
        <v>1.088018</v>
      </c>
      <c r="F308" s="20" t="n">
        <v>-0.762788</v>
      </c>
      <c r="G308" s="20" t="n">
        <v>0.263562</v>
      </c>
      <c r="H308" s="20" t="n">
        <v>0.051153</v>
      </c>
      <c r="I308" s="20" t="n">
        <v>0.770859</v>
      </c>
      <c r="J308" s="20" t="n">
        <v>-0.432668</v>
      </c>
      <c r="K308" s="20" t="n">
        <v>1.616541</v>
      </c>
      <c r="L308" s="20" t="n">
        <v>0.003073</v>
      </c>
      <c r="M308" s="17">
        <f>Projection!$C$13*EXP($C$5+SQRT($C$4)*C308)+(Projection!$C$20+MAX(0,Projection!$C$14-Projection!$C$13)/Projection!$C$4-Projection!$C$21)*EXP($C$5+SQRT($C$4)*C308)^0.5</f>
        <v/>
      </c>
      <c r="N308" s="17">
        <f>M308*EXP($C$5+SQRT($C$4)*D308)+(Projection!$D$20+MAX(0,Projection!$C$24-M308)/Projection!$C$4-Projection!$D$21)*EXP($C$5+SQRT($C$4)*D308)^0.5</f>
        <v/>
      </c>
      <c r="O308" s="17">
        <f>N308*EXP($C$5+SQRT($C$4)*E308)+(Projection!$E$20+MAX(0,Projection!$D$24-N308)/Projection!$C$4-Projection!$E$21)*EXP($C$5+SQRT($C$4)*E308)^0.5</f>
        <v/>
      </c>
      <c r="P308" s="17">
        <f>O308*EXP($C$5+SQRT($C$4)*F308)+(Projection!$F$20+MAX(0,Projection!$E$24-O308)/Projection!$C$4-Projection!$F$21)*EXP($C$5+SQRT($C$4)*F308)^0.5</f>
        <v/>
      </c>
      <c r="Q308" s="17">
        <f>P308*EXP($C$5+SQRT($C$4)*G308)+(Projection!$G$20+MAX(0,Projection!$F$24-P308)/Projection!$C$4-Projection!$G$21)*EXP($C$5+SQRT($C$4)*G308)^0.5</f>
        <v/>
      </c>
      <c r="R308" s="17">
        <f>Q308*EXP($C$5+SQRT($C$4)*H308)+(Projection!$H$20+MAX(0,Projection!$G$24-Q308)/Projection!$C$4-Projection!$H$21)*EXP($C$5+SQRT($C$4)*H308)^0.5</f>
        <v/>
      </c>
      <c r="S308" s="17">
        <f>R308*EXP($C$5+SQRT($C$4)*I308)+(Projection!$I$20+MAX(0,Projection!$H$24-R308)/Projection!$C$4-Projection!$I$21)*EXP($C$5+SQRT($C$4)*I308)^0.5</f>
        <v/>
      </c>
      <c r="T308" s="17">
        <f>S308*EXP($C$5+SQRT($C$4)*J308)+(Projection!$J$20+MAX(0,Projection!$I$24-S308)/Projection!$C$4-Projection!$J$21)*EXP($C$5+SQRT($C$4)*J308)^0.5</f>
        <v/>
      </c>
      <c r="U308" s="17">
        <f>T308*EXP($C$5+SQRT($C$4)*K308)+(Projection!$K$20+MAX(0,Projection!$J$24-T308)/Projection!$C$4-Projection!$K$21)*EXP($C$5+SQRT($C$4)*K308)^0.5</f>
        <v/>
      </c>
      <c r="V308" s="17">
        <f>U308*EXP($C$5+SQRT($C$4)*L308)+(Projection!$L$20+MAX(0,Projection!$K$24-U308)/Projection!$C$4-Projection!$L$21)*EXP($C$5+SQRT($C$4)*L308)^0.5</f>
        <v/>
      </c>
      <c r="W308" s="13">
        <f>M308/Projection!$C$24</f>
        <v/>
      </c>
      <c r="X308" s="13">
        <f>N308/Projection!$D$24</f>
        <v/>
      </c>
      <c r="Y308" s="13">
        <f>O308/Projection!$E$24</f>
        <v/>
      </c>
      <c r="Z308" s="13">
        <f>P308/Projection!$F$24</f>
        <v/>
      </c>
      <c r="AA308" s="13">
        <f>Q308/Projection!$G$24</f>
        <v/>
      </c>
      <c r="AB308" s="13">
        <f>R308/Projection!$H$24</f>
        <v/>
      </c>
      <c r="AC308" s="13">
        <f>S308/Projection!$I$24</f>
        <v/>
      </c>
      <c r="AD308" s="13">
        <f>T308/Projection!$J$24</f>
        <v/>
      </c>
      <c r="AE308" s="13">
        <f>U308/Projection!$K$24</f>
        <v/>
      </c>
      <c r="AF308" s="13">
        <f>V308/Projection!$L$24</f>
        <v/>
      </c>
      <c r="AG308" s="13">
        <f>MIN(W308:AF308)</f>
        <v/>
      </c>
    </row>
    <row r="309">
      <c r="B309" s="2" t="n">
        <v>296</v>
      </c>
      <c r="C309" s="20" t="n">
        <v>-1.810643</v>
      </c>
      <c r="D309" s="20" t="n">
        <v>1.725949</v>
      </c>
      <c r="E309" s="20" t="n">
        <v>1.602825</v>
      </c>
      <c r="F309" s="20" t="n">
        <v>-0.452473</v>
      </c>
      <c r="G309" s="20" t="n">
        <v>-0.457082</v>
      </c>
      <c r="H309" s="20" t="n">
        <v>1.91026</v>
      </c>
      <c r="I309" s="20" t="n">
        <v>0.748048</v>
      </c>
      <c r="J309" s="20" t="n">
        <v>-1.394684</v>
      </c>
      <c r="K309" s="20" t="n">
        <v>0.064971</v>
      </c>
      <c r="L309" s="20" t="n">
        <v>-1.255052</v>
      </c>
      <c r="M309" s="17">
        <f>Projection!$C$13*EXP($C$5+SQRT($C$4)*C309)+(Projection!$C$20+MAX(0,Projection!$C$14-Projection!$C$13)/Projection!$C$4-Projection!$C$21)*EXP($C$5+SQRT($C$4)*C309)^0.5</f>
        <v/>
      </c>
      <c r="N309" s="17">
        <f>M309*EXP($C$5+SQRT($C$4)*D309)+(Projection!$D$20+MAX(0,Projection!$C$24-M309)/Projection!$C$4-Projection!$D$21)*EXP($C$5+SQRT($C$4)*D309)^0.5</f>
        <v/>
      </c>
      <c r="O309" s="17">
        <f>N309*EXP($C$5+SQRT($C$4)*E309)+(Projection!$E$20+MAX(0,Projection!$D$24-N309)/Projection!$C$4-Projection!$E$21)*EXP($C$5+SQRT($C$4)*E309)^0.5</f>
        <v/>
      </c>
      <c r="P309" s="17">
        <f>O309*EXP($C$5+SQRT($C$4)*F309)+(Projection!$F$20+MAX(0,Projection!$E$24-O309)/Projection!$C$4-Projection!$F$21)*EXP($C$5+SQRT($C$4)*F309)^0.5</f>
        <v/>
      </c>
      <c r="Q309" s="17">
        <f>P309*EXP($C$5+SQRT($C$4)*G309)+(Projection!$G$20+MAX(0,Projection!$F$24-P309)/Projection!$C$4-Projection!$G$21)*EXP($C$5+SQRT($C$4)*G309)^0.5</f>
        <v/>
      </c>
      <c r="R309" s="17">
        <f>Q309*EXP($C$5+SQRT($C$4)*H309)+(Projection!$H$20+MAX(0,Projection!$G$24-Q309)/Projection!$C$4-Projection!$H$21)*EXP($C$5+SQRT($C$4)*H309)^0.5</f>
        <v/>
      </c>
      <c r="S309" s="17">
        <f>R309*EXP($C$5+SQRT($C$4)*I309)+(Projection!$I$20+MAX(0,Projection!$H$24-R309)/Projection!$C$4-Projection!$I$21)*EXP($C$5+SQRT($C$4)*I309)^0.5</f>
        <v/>
      </c>
      <c r="T309" s="17">
        <f>S309*EXP($C$5+SQRT($C$4)*J309)+(Projection!$J$20+MAX(0,Projection!$I$24-S309)/Projection!$C$4-Projection!$J$21)*EXP($C$5+SQRT($C$4)*J309)^0.5</f>
        <v/>
      </c>
      <c r="U309" s="17">
        <f>T309*EXP($C$5+SQRT($C$4)*K309)+(Projection!$K$20+MAX(0,Projection!$J$24-T309)/Projection!$C$4-Projection!$K$21)*EXP($C$5+SQRT($C$4)*K309)^0.5</f>
        <v/>
      </c>
      <c r="V309" s="17">
        <f>U309*EXP($C$5+SQRT($C$4)*L309)+(Projection!$L$20+MAX(0,Projection!$K$24-U309)/Projection!$C$4-Projection!$L$21)*EXP($C$5+SQRT($C$4)*L309)^0.5</f>
        <v/>
      </c>
      <c r="W309" s="13">
        <f>M309/Projection!$C$24</f>
        <v/>
      </c>
      <c r="X309" s="13">
        <f>N309/Projection!$D$24</f>
        <v/>
      </c>
      <c r="Y309" s="13">
        <f>O309/Projection!$E$24</f>
        <v/>
      </c>
      <c r="Z309" s="13">
        <f>P309/Projection!$F$24</f>
        <v/>
      </c>
      <c r="AA309" s="13">
        <f>Q309/Projection!$G$24</f>
        <v/>
      </c>
      <c r="AB309" s="13">
        <f>R309/Projection!$H$24</f>
        <v/>
      </c>
      <c r="AC309" s="13">
        <f>S309/Projection!$I$24</f>
        <v/>
      </c>
      <c r="AD309" s="13">
        <f>T309/Projection!$J$24</f>
        <v/>
      </c>
      <c r="AE309" s="13">
        <f>U309/Projection!$K$24</f>
        <v/>
      </c>
      <c r="AF309" s="13">
        <f>V309/Projection!$L$24</f>
        <v/>
      </c>
      <c r="AG309" s="13">
        <f>MIN(W309:AF309)</f>
        <v/>
      </c>
    </row>
    <row r="310">
      <c r="B310" s="2" t="n">
        <v>297</v>
      </c>
      <c r="C310" s="20" t="n">
        <v>0.526201</v>
      </c>
      <c r="D310" s="20" t="n">
        <v>1.140032</v>
      </c>
      <c r="E310" s="20" t="n">
        <v>2.049669</v>
      </c>
      <c r="F310" s="20" t="n">
        <v>0.967204</v>
      </c>
      <c r="G310" s="20" t="n">
        <v>-0.503843</v>
      </c>
      <c r="H310" s="20" t="n">
        <v>0.674811</v>
      </c>
      <c r="I310" s="20" t="n">
        <v>1.072035</v>
      </c>
      <c r="J310" s="20" t="n">
        <v>0.560477</v>
      </c>
      <c r="K310" s="20" t="n">
        <v>-0.703682</v>
      </c>
      <c r="L310" s="20" t="n">
        <v>0.209211</v>
      </c>
      <c r="M310" s="17">
        <f>Projection!$C$13*EXP($C$5+SQRT($C$4)*C310)+(Projection!$C$20+MAX(0,Projection!$C$14-Projection!$C$13)/Projection!$C$4-Projection!$C$21)*EXP($C$5+SQRT($C$4)*C310)^0.5</f>
        <v/>
      </c>
      <c r="N310" s="17">
        <f>M310*EXP($C$5+SQRT($C$4)*D310)+(Projection!$D$20+MAX(0,Projection!$C$24-M310)/Projection!$C$4-Projection!$D$21)*EXP($C$5+SQRT($C$4)*D310)^0.5</f>
        <v/>
      </c>
      <c r="O310" s="17">
        <f>N310*EXP($C$5+SQRT($C$4)*E310)+(Projection!$E$20+MAX(0,Projection!$D$24-N310)/Projection!$C$4-Projection!$E$21)*EXP($C$5+SQRT($C$4)*E310)^0.5</f>
        <v/>
      </c>
      <c r="P310" s="17">
        <f>O310*EXP($C$5+SQRT($C$4)*F310)+(Projection!$F$20+MAX(0,Projection!$E$24-O310)/Projection!$C$4-Projection!$F$21)*EXP($C$5+SQRT($C$4)*F310)^0.5</f>
        <v/>
      </c>
      <c r="Q310" s="17">
        <f>P310*EXP($C$5+SQRT($C$4)*G310)+(Projection!$G$20+MAX(0,Projection!$F$24-P310)/Projection!$C$4-Projection!$G$21)*EXP($C$5+SQRT($C$4)*G310)^0.5</f>
        <v/>
      </c>
      <c r="R310" s="17">
        <f>Q310*EXP($C$5+SQRT($C$4)*H310)+(Projection!$H$20+MAX(0,Projection!$G$24-Q310)/Projection!$C$4-Projection!$H$21)*EXP($C$5+SQRT($C$4)*H310)^0.5</f>
        <v/>
      </c>
      <c r="S310" s="17">
        <f>R310*EXP($C$5+SQRT($C$4)*I310)+(Projection!$I$20+MAX(0,Projection!$H$24-R310)/Projection!$C$4-Projection!$I$21)*EXP($C$5+SQRT($C$4)*I310)^0.5</f>
        <v/>
      </c>
      <c r="T310" s="17">
        <f>S310*EXP($C$5+SQRT($C$4)*J310)+(Projection!$J$20+MAX(0,Projection!$I$24-S310)/Projection!$C$4-Projection!$J$21)*EXP($C$5+SQRT($C$4)*J310)^0.5</f>
        <v/>
      </c>
      <c r="U310" s="17">
        <f>T310*EXP($C$5+SQRT($C$4)*K310)+(Projection!$K$20+MAX(0,Projection!$J$24-T310)/Projection!$C$4-Projection!$K$21)*EXP($C$5+SQRT($C$4)*K310)^0.5</f>
        <v/>
      </c>
      <c r="V310" s="17">
        <f>U310*EXP($C$5+SQRT($C$4)*L310)+(Projection!$L$20+MAX(0,Projection!$K$24-U310)/Projection!$C$4-Projection!$L$21)*EXP($C$5+SQRT($C$4)*L310)^0.5</f>
        <v/>
      </c>
      <c r="W310" s="13">
        <f>M310/Projection!$C$24</f>
        <v/>
      </c>
      <c r="X310" s="13">
        <f>N310/Projection!$D$24</f>
        <v/>
      </c>
      <c r="Y310" s="13">
        <f>O310/Projection!$E$24</f>
        <v/>
      </c>
      <c r="Z310" s="13">
        <f>P310/Projection!$F$24</f>
        <v/>
      </c>
      <c r="AA310" s="13">
        <f>Q310/Projection!$G$24</f>
        <v/>
      </c>
      <c r="AB310" s="13">
        <f>R310/Projection!$H$24</f>
        <v/>
      </c>
      <c r="AC310" s="13">
        <f>S310/Projection!$I$24</f>
        <v/>
      </c>
      <c r="AD310" s="13">
        <f>T310/Projection!$J$24</f>
        <v/>
      </c>
      <c r="AE310" s="13">
        <f>U310/Projection!$K$24</f>
        <v/>
      </c>
      <c r="AF310" s="13">
        <f>V310/Projection!$L$24</f>
        <v/>
      </c>
      <c r="AG310" s="13">
        <f>MIN(W310:AF310)</f>
        <v/>
      </c>
    </row>
    <row r="311">
      <c r="B311" s="2" t="n">
        <v>298</v>
      </c>
      <c r="C311" s="20" t="n">
        <v>1.643745</v>
      </c>
      <c r="D311" s="20" t="n">
        <v>-0.498718</v>
      </c>
      <c r="E311" s="20" t="n">
        <v>1.411112</v>
      </c>
      <c r="F311" s="20" t="n">
        <v>-0.8137489999999999</v>
      </c>
      <c r="G311" s="20" t="n">
        <v>-0.5631350000000001</v>
      </c>
      <c r="H311" s="20" t="n">
        <v>-0.636592</v>
      </c>
      <c r="I311" s="20" t="n">
        <v>-2.078994</v>
      </c>
      <c r="J311" s="20" t="n">
        <v>1.421403</v>
      </c>
      <c r="K311" s="20" t="n">
        <v>0.581549</v>
      </c>
      <c r="L311" s="20" t="n">
        <v>0.963899</v>
      </c>
      <c r="M311" s="17">
        <f>Projection!$C$13*EXP($C$5+SQRT($C$4)*C311)+(Projection!$C$20+MAX(0,Projection!$C$14-Projection!$C$13)/Projection!$C$4-Projection!$C$21)*EXP($C$5+SQRT($C$4)*C311)^0.5</f>
        <v/>
      </c>
      <c r="N311" s="17">
        <f>M311*EXP($C$5+SQRT($C$4)*D311)+(Projection!$D$20+MAX(0,Projection!$C$24-M311)/Projection!$C$4-Projection!$D$21)*EXP($C$5+SQRT($C$4)*D311)^0.5</f>
        <v/>
      </c>
      <c r="O311" s="17">
        <f>N311*EXP($C$5+SQRT($C$4)*E311)+(Projection!$E$20+MAX(0,Projection!$D$24-N311)/Projection!$C$4-Projection!$E$21)*EXP($C$5+SQRT($C$4)*E311)^0.5</f>
        <v/>
      </c>
      <c r="P311" s="17">
        <f>O311*EXP($C$5+SQRT($C$4)*F311)+(Projection!$F$20+MAX(0,Projection!$E$24-O311)/Projection!$C$4-Projection!$F$21)*EXP($C$5+SQRT($C$4)*F311)^0.5</f>
        <v/>
      </c>
      <c r="Q311" s="17">
        <f>P311*EXP($C$5+SQRT($C$4)*G311)+(Projection!$G$20+MAX(0,Projection!$F$24-P311)/Projection!$C$4-Projection!$G$21)*EXP($C$5+SQRT($C$4)*G311)^0.5</f>
        <v/>
      </c>
      <c r="R311" s="17">
        <f>Q311*EXP($C$5+SQRT($C$4)*H311)+(Projection!$H$20+MAX(0,Projection!$G$24-Q311)/Projection!$C$4-Projection!$H$21)*EXP($C$5+SQRT($C$4)*H311)^0.5</f>
        <v/>
      </c>
      <c r="S311" s="17">
        <f>R311*EXP($C$5+SQRT($C$4)*I311)+(Projection!$I$20+MAX(0,Projection!$H$24-R311)/Projection!$C$4-Projection!$I$21)*EXP($C$5+SQRT($C$4)*I311)^0.5</f>
        <v/>
      </c>
      <c r="T311" s="17">
        <f>S311*EXP($C$5+SQRT($C$4)*J311)+(Projection!$J$20+MAX(0,Projection!$I$24-S311)/Projection!$C$4-Projection!$J$21)*EXP($C$5+SQRT($C$4)*J311)^0.5</f>
        <v/>
      </c>
      <c r="U311" s="17">
        <f>T311*EXP($C$5+SQRT($C$4)*K311)+(Projection!$K$20+MAX(0,Projection!$J$24-T311)/Projection!$C$4-Projection!$K$21)*EXP($C$5+SQRT($C$4)*K311)^0.5</f>
        <v/>
      </c>
      <c r="V311" s="17">
        <f>U311*EXP($C$5+SQRT($C$4)*L311)+(Projection!$L$20+MAX(0,Projection!$K$24-U311)/Projection!$C$4-Projection!$L$21)*EXP($C$5+SQRT($C$4)*L311)^0.5</f>
        <v/>
      </c>
      <c r="W311" s="13">
        <f>M311/Projection!$C$24</f>
        <v/>
      </c>
      <c r="X311" s="13">
        <f>N311/Projection!$D$24</f>
        <v/>
      </c>
      <c r="Y311" s="13">
        <f>O311/Projection!$E$24</f>
        <v/>
      </c>
      <c r="Z311" s="13">
        <f>P311/Projection!$F$24</f>
        <v/>
      </c>
      <c r="AA311" s="13">
        <f>Q311/Projection!$G$24</f>
        <v/>
      </c>
      <c r="AB311" s="13">
        <f>R311/Projection!$H$24</f>
        <v/>
      </c>
      <c r="AC311" s="13">
        <f>S311/Projection!$I$24</f>
        <v/>
      </c>
      <c r="AD311" s="13">
        <f>T311/Projection!$J$24</f>
        <v/>
      </c>
      <c r="AE311" s="13">
        <f>U311/Projection!$K$24</f>
        <v/>
      </c>
      <c r="AF311" s="13">
        <f>V311/Projection!$L$24</f>
        <v/>
      </c>
      <c r="AG311" s="13">
        <f>MIN(W311:AF311)</f>
        <v/>
      </c>
    </row>
    <row r="312">
      <c r="B312" s="2" t="n">
        <v>299</v>
      </c>
      <c r="C312" s="20" t="n">
        <v>0.328089</v>
      </c>
      <c r="D312" s="20" t="n">
        <v>0.101756</v>
      </c>
      <c r="E312" s="20" t="n">
        <v>-0.052328</v>
      </c>
      <c r="F312" s="20" t="n">
        <v>0.438026</v>
      </c>
      <c r="G312" s="20" t="n">
        <v>1.624716</v>
      </c>
      <c r="H312" s="20" t="n">
        <v>2.359737</v>
      </c>
      <c r="I312" s="20" t="n">
        <v>0.578526</v>
      </c>
      <c r="J312" s="20" t="n">
        <v>-0.072354</v>
      </c>
      <c r="K312" s="20" t="n">
        <v>1.021993</v>
      </c>
      <c r="L312" s="20" t="n">
        <v>0.091241</v>
      </c>
      <c r="M312" s="17">
        <f>Projection!$C$13*EXP($C$5+SQRT($C$4)*C312)+(Projection!$C$20+MAX(0,Projection!$C$14-Projection!$C$13)/Projection!$C$4-Projection!$C$21)*EXP($C$5+SQRT($C$4)*C312)^0.5</f>
        <v/>
      </c>
      <c r="N312" s="17">
        <f>M312*EXP($C$5+SQRT($C$4)*D312)+(Projection!$D$20+MAX(0,Projection!$C$24-M312)/Projection!$C$4-Projection!$D$21)*EXP($C$5+SQRT($C$4)*D312)^0.5</f>
        <v/>
      </c>
      <c r="O312" s="17">
        <f>N312*EXP($C$5+SQRT($C$4)*E312)+(Projection!$E$20+MAX(0,Projection!$D$24-N312)/Projection!$C$4-Projection!$E$21)*EXP($C$5+SQRT($C$4)*E312)^0.5</f>
        <v/>
      </c>
      <c r="P312" s="17">
        <f>O312*EXP($C$5+SQRT($C$4)*F312)+(Projection!$F$20+MAX(0,Projection!$E$24-O312)/Projection!$C$4-Projection!$F$21)*EXP($C$5+SQRT($C$4)*F312)^0.5</f>
        <v/>
      </c>
      <c r="Q312" s="17">
        <f>P312*EXP($C$5+SQRT($C$4)*G312)+(Projection!$G$20+MAX(0,Projection!$F$24-P312)/Projection!$C$4-Projection!$G$21)*EXP($C$5+SQRT($C$4)*G312)^0.5</f>
        <v/>
      </c>
      <c r="R312" s="17">
        <f>Q312*EXP($C$5+SQRT($C$4)*H312)+(Projection!$H$20+MAX(0,Projection!$G$24-Q312)/Projection!$C$4-Projection!$H$21)*EXP($C$5+SQRT($C$4)*H312)^0.5</f>
        <v/>
      </c>
      <c r="S312" s="17">
        <f>R312*EXP($C$5+SQRT($C$4)*I312)+(Projection!$I$20+MAX(0,Projection!$H$24-R312)/Projection!$C$4-Projection!$I$21)*EXP($C$5+SQRT($C$4)*I312)^0.5</f>
        <v/>
      </c>
      <c r="T312" s="17">
        <f>S312*EXP($C$5+SQRT($C$4)*J312)+(Projection!$J$20+MAX(0,Projection!$I$24-S312)/Projection!$C$4-Projection!$J$21)*EXP($C$5+SQRT($C$4)*J312)^0.5</f>
        <v/>
      </c>
      <c r="U312" s="17">
        <f>T312*EXP($C$5+SQRT($C$4)*K312)+(Projection!$K$20+MAX(0,Projection!$J$24-T312)/Projection!$C$4-Projection!$K$21)*EXP($C$5+SQRT($C$4)*K312)^0.5</f>
        <v/>
      </c>
      <c r="V312" s="17">
        <f>U312*EXP($C$5+SQRT($C$4)*L312)+(Projection!$L$20+MAX(0,Projection!$K$24-U312)/Projection!$C$4-Projection!$L$21)*EXP($C$5+SQRT($C$4)*L312)^0.5</f>
        <v/>
      </c>
      <c r="W312" s="13">
        <f>M312/Projection!$C$24</f>
        <v/>
      </c>
      <c r="X312" s="13">
        <f>N312/Projection!$D$24</f>
        <v/>
      </c>
      <c r="Y312" s="13">
        <f>O312/Projection!$E$24</f>
        <v/>
      </c>
      <c r="Z312" s="13">
        <f>P312/Projection!$F$24</f>
        <v/>
      </c>
      <c r="AA312" s="13">
        <f>Q312/Projection!$G$24</f>
        <v/>
      </c>
      <c r="AB312" s="13">
        <f>R312/Projection!$H$24</f>
        <v/>
      </c>
      <c r="AC312" s="13">
        <f>S312/Projection!$I$24</f>
        <v/>
      </c>
      <c r="AD312" s="13">
        <f>T312/Projection!$J$24</f>
        <v/>
      </c>
      <c r="AE312" s="13">
        <f>U312/Projection!$K$24</f>
        <v/>
      </c>
      <c r="AF312" s="13">
        <f>V312/Projection!$L$24</f>
        <v/>
      </c>
      <c r="AG312" s="13">
        <f>MIN(W312:AF312)</f>
        <v/>
      </c>
    </row>
    <row r="313">
      <c r="B313" s="2" t="n">
        <v>300</v>
      </c>
      <c r="C313" s="20" t="n">
        <v>2.343925</v>
      </c>
      <c r="D313" s="20" t="n">
        <v>-1.2218</v>
      </c>
      <c r="E313" s="20" t="n">
        <v>0.700201</v>
      </c>
      <c r="F313" s="20" t="n">
        <v>-0.114991</v>
      </c>
      <c r="G313" s="20" t="n">
        <v>-0.251647</v>
      </c>
      <c r="H313" s="20" t="n">
        <v>-1.920563</v>
      </c>
      <c r="I313" s="20" t="n">
        <v>-0.852051</v>
      </c>
      <c r="J313" s="20" t="n">
        <v>0.977366</v>
      </c>
      <c r="K313" s="20" t="n">
        <v>1.162976</v>
      </c>
      <c r="L313" s="20" t="n">
        <v>-0.8656470000000001</v>
      </c>
      <c r="M313" s="17">
        <f>Projection!$C$13*EXP($C$5+SQRT($C$4)*C313)+(Projection!$C$20+MAX(0,Projection!$C$14-Projection!$C$13)/Projection!$C$4-Projection!$C$21)*EXP($C$5+SQRT($C$4)*C313)^0.5</f>
        <v/>
      </c>
      <c r="N313" s="17">
        <f>M313*EXP($C$5+SQRT($C$4)*D313)+(Projection!$D$20+MAX(0,Projection!$C$24-M313)/Projection!$C$4-Projection!$D$21)*EXP($C$5+SQRT($C$4)*D313)^0.5</f>
        <v/>
      </c>
      <c r="O313" s="17">
        <f>N313*EXP($C$5+SQRT($C$4)*E313)+(Projection!$E$20+MAX(0,Projection!$D$24-N313)/Projection!$C$4-Projection!$E$21)*EXP($C$5+SQRT($C$4)*E313)^0.5</f>
        <v/>
      </c>
      <c r="P313" s="17">
        <f>O313*EXP($C$5+SQRT($C$4)*F313)+(Projection!$F$20+MAX(0,Projection!$E$24-O313)/Projection!$C$4-Projection!$F$21)*EXP($C$5+SQRT($C$4)*F313)^0.5</f>
        <v/>
      </c>
      <c r="Q313" s="17">
        <f>P313*EXP($C$5+SQRT($C$4)*G313)+(Projection!$G$20+MAX(0,Projection!$F$24-P313)/Projection!$C$4-Projection!$G$21)*EXP($C$5+SQRT($C$4)*G313)^0.5</f>
        <v/>
      </c>
      <c r="R313" s="17">
        <f>Q313*EXP($C$5+SQRT($C$4)*H313)+(Projection!$H$20+MAX(0,Projection!$G$24-Q313)/Projection!$C$4-Projection!$H$21)*EXP($C$5+SQRT($C$4)*H313)^0.5</f>
        <v/>
      </c>
      <c r="S313" s="17">
        <f>R313*EXP($C$5+SQRT($C$4)*I313)+(Projection!$I$20+MAX(0,Projection!$H$24-R313)/Projection!$C$4-Projection!$I$21)*EXP($C$5+SQRT($C$4)*I313)^0.5</f>
        <v/>
      </c>
      <c r="T313" s="17">
        <f>S313*EXP($C$5+SQRT($C$4)*J313)+(Projection!$J$20+MAX(0,Projection!$I$24-S313)/Projection!$C$4-Projection!$J$21)*EXP($C$5+SQRT($C$4)*J313)^0.5</f>
        <v/>
      </c>
      <c r="U313" s="17">
        <f>T313*EXP($C$5+SQRT($C$4)*K313)+(Projection!$K$20+MAX(0,Projection!$J$24-T313)/Projection!$C$4-Projection!$K$21)*EXP($C$5+SQRT($C$4)*K313)^0.5</f>
        <v/>
      </c>
      <c r="V313" s="17">
        <f>U313*EXP($C$5+SQRT($C$4)*L313)+(Projection!$L$20+MAX(0,Projection!$K$24-U313)/Projection!$C$4-Projection!$L$21)*EXP($C$5+SQRT($C$4)*L313)^0.5</f>
        <v/>
      </c>
      <c r="W313" s="13">
        <f>M313/Projection!$C$24</f>
        <v/>
      </c>
      <c r="X313" s="13">
        <f>N313/Projection!$D$24</f>
        <v/>
      </c>
      <c r="Y313" s="13">
        <f>O313/Projection!$E$24</f>
        <v/>
      </c>
      <c r="Z313" s="13">
        <f>P313/Projection!$F$24</f>
        <v/>
      </c>
      <c r="AA313" s="13">
        <f>Q313/Projection!$G$24</f>
        <v/>
      </c>
      <c r="AB313" s="13">
        <f>R313/Projection!$H$24</f>
        <v/>
      </c>
      <c r="AC313" s="13">
        <f>S313/Projection!$I$24</f>
        <v/>
      </c>
      <c r="AD313" s="13">
        <f>T313/Projection!$J$24</f>
        <v/>
      </c>
      <c r="AE313" s="13">
        <f>U313/Projection!$K$24</f>
        <v/>
      </c>
      <c r="AF313" s="13">
        <f>V313/Projection!$L$24</f>
        <v/>
      </c>
      <c r="AG313" s="13">
        <f>MIN(W313:AF313)</f>
        <v/>
      </c>
    </row>
    <row r="314">
      <c r="B314" s="2" t="n">
        <v>301</v>
      </c>
      <c r="C314" s="20" t="n">
        <v>-0.448606</v>
      </c>
      <c r="D314" s="20" t="n">
        <v>-1.594525</v>
      </c>
      <c r="E314" s="20" t="n">
        <v>-0.095765</v>
      </c>
      <c r="F314" s="20" t="n">
        <v>2.04939</v>
      </c>
      <c r="G314" s="20" t="n">
        <v>0.106743</v>
      </c>
      <c r="H314" s="20" t="n">
        <v>-0.697551</v>
      </c>
      <c r="I314" s="20" t="n">
        <v>0.927778</v>
      </c>
      <c r="J314" s="20" t="n">
        <v>1.691778</v>
      </c>
      <c r="K314" s="20" t="n">
        <v>-1.207337</v>
      </c>
      <c r="L314" s="20" t="n">
        <v>0.776847</v>
      </c>
      <c r="M314" s="17">
        <f>Projection!$C$13*EXP($C$5+SQRT($C$4)*C314)+(Projection!$C$20+MAX(0,Projection!$C$14-Projection!$C$13)/Projection!$C$4-Projection!$C$21)*EXP($C$5+SQRT($C$4)*C314)^0.5</f>
        <v/>
      </c>
      <c r="N314" s="17">
        <f>M314*EXP($C$5+SQRT($C$4)*D314)+(Projection!$D$20+MAX(0,Projection!$C$24-M314)/Projection!$C$4-Projection!$D$21)*EXP($C$5+SQRT($C$4)*D314)^0.5</f>
        <v/>
      </c>
      <c r="O314" s="17">
        <f>N314*EXP($C$5+SQRT($C$4)*E314)+(Projection!$E$20+MAX(0,Projection!$D$24-N314)/Projection!$C$4-Projection!$E$21)*EXP($C$5+SQRT($C$4)*E314)^0.5</f>
        <v/>
      </c>
      <c r="P314" s="17">
        <f>O314*EXP($C$5+SQRT($C$4)*F314)+(Projection!$F$20+MAX(0,Projection!$E$24-O314)/Projection!$C$4-Projection!$F$21)*EXP($C$5+SQRT($C$4)*F314)^0.5</f>
        <v/>
      </c>
      <c r="Q314" s="17">
        <f>P314*EXP($C$5+SQRT($C$4)*G314)+(Projection!$G$20+MAX(0,Projection!$F$24-P314)/Projection!$C$4-Projection!$G$21)*EXP($C$5+SQRT($C$4)*G314)^0.5</f>
        <v/>
      </c>
      <c r="R314" s="17">
        <f>Q314*EXP($C$5+SQRT($C$4)*H314)+(Projection!$H$20+MAX(0,Projection!$G$24-Q314)/Projection!$C$4-Projection!$H$21)*EXP($C$5+SQRT($C$4)*H314)^0.5</f>
        <v/>
      </c>
      <c r="S314" s="17">
        <f>R314*EXP($C$5+SQRT($C$4)*I314)+(Projection!$I$20+MAX(0,Projection!$H$24-R314)/Projection!$C$4-Projection!$I$21)*EXP($C$5+SQRT($C$4)*I314)^0.5</f>
        <v/>
      </c>
      <c r="T314" s="17">
        <f>S314*EXP($C$5+SQRT($C$4)*J314)+(Projection!$J$20+MAX(0,Projection!$I$24-S314)/Projection!$C$4-Projection!$J$21)*EXP($C$5+SQRT($C$4)*J314)^0.5</f>
        <v/>
      </c>
      <c r="U314" s="17">
        <f>T314*EXP($C$5+SQRT($C$4)*K314)+(Projection!$K$20+MAX(0,Projection!$J$24-T314)/Projection!$C$4-Projection!$K$21)*EXP($C$5+SQRT($C$4)*K314)^0.5</f>
        <v/>
      </c>
      <c r="V314" s="17">
        <f>U314*EXP($C$5+SQRT($C$4)*L314)+(Projection!$L$20+MAX(0,Projection!$K$24-U314)/Projection!$C$4-Projection!$L$21)*EXP($C$5+SQRT($C$4)*L314)^0.5</f>
        <v/>
      </c>
      <c r="W314" s="13">
        <f>M314/Projection!$C$24</f>
        <v/>
      </c>
      <c r="X314" s="13">
        <f>N314/Projection!$D$24</f>
        <v/>
      </c>
      <c r="Y314" s="13">
        <f>O314/Projection!$E$24</f>
        <v/>
      </c>
      <c r="Z314" s="13">
        <f>P314/Projection!$F$24</f>
        <v/>
      </c>
      <c r="AA314" s="13">
        <f>Q314/Projection!$G$24</f>
        <v/>
      </c>
      <c r="AB314" s="13">
        <f>R314/Projection!$H$24</f>
        <v/>
      </c>
      <c r="AC314" s="13">
        <f>S314/Projection!$I$24</f>
        <v/>
      </c>
      <c r="AD314" s="13">
        <f>T314/Projection!$J$24</f>
        <v/>
      </c>
      <c r="AE314" s="13">
        <f>U314/Projection!$K$24</f>
        <v/>
      </c>
      <c r="AF314" s="13">
        <f>V314/Projection!$L$24</f>
        <v/>
      </c>
      <c r="AG314" s="13">
        <f>MIN(W314:AF314)</f>
        <v/>
      </c>
    </row>
    <row r="315">
      <c r="B315" s="2" t="n">
        <v>302</v>
      </c>
      <c r="C315" s="20" t="n">
        <v>-0.546466</v>
      </c>
      <c r="D315" s="20" t="n">
        <v>-0.991838</v>
      </c>
      <c r="E315" s="20" t="n">
        <v>1.23104</v>
      </c>
      <c r="F315" s="20" t="n">
        <v>-2.483885</v>
      </c>
      <c r="G315" s="20" t="n">
        <v>0.065702</v>
      </c>
      <c r="H315" s="20" t="n">
        <v>0.598027</v>
      </c>
      <c r="I315" s="20" t="n">
        <v>-0.212441</v>
      </c>
      <c r="J315" s="20" t="n">
        <v>-1.530411</v>
      </c>
      <c r="K315" s="20" t="n">
        <v>-1.173568</v>
      </c>
      <c r="L315" s="20" t="n">
        <v>-1.27708</v>
      </c>
      <c r="M315" s="17">
        <f>Projection!$C$13*EXP($C$5+SQRT($C$4)*C315)+(Projection!$C$20+MAX(0,Projection!$C$14-Projection!$C$13)/Projection!$C$4-Projection!$C$21)*EXP($C$5+SQRT($C$4)*C315)^0.5</f>
        <v/>
      </c>
      <c r="N315" s="17">
        <f>M315*EXP($C$5+SQRT($C$4)*D315)+(Projection!$D$20+MAX(0,Projection!$C$24-M315)/Projection!$C$4-Projection!$D$21)*EXP($C$5+SQRT($C$4)*D315)^0.5</f>
        <v/>
      </c>
      <c r="O315" s="17">
        <f>N315*EXP($C$5+SQRT($C$4)*E315)+(Projection!$E$20+MAX(0,Projection!$D$24-N315)/Projection!$C$4-Projection!$E$21)*EXP($C$5+SQRT($C$4)*E315)^0.5</f>
        <v/>
      </c>
      <c r="P315" s="17">
        <f>O315*EXP($C$5+SQRT($C$4)*F315)+(Projection!$F$20+MAX(0,Projection!$E$24-O315)/Projection!$C$4-Projection!$F$21)*EXP($C$5+SQRT($C$4)*F315)^0.5</f>
        <v/>
      </c>
      <c r="Q315" s="17">
        <f>P315*EXP($C$5+SQRT($C$4)*G315)+(Projection!$G$20+MAX(0,Projection!$F$24-P315)/Projection!$C$4-Projection!$G$21)*EXP($C$5+SQRT($C$4)*G315)^0.5</f>
        <v/>
      </c>
      <c r="R315" s="17">
        <f>Q315*EXP($C$5+SQRT($C$4)*H315)+(Projection!$H$20+MAX(0,Projection!$G$24-Q315)/Projection!$C$4-Projection!$H$21)*EXP($C$5+SQRT($C$4)*H315)^0.5</f>
        <v/>
      </c>
      <c r="S315" s="17">
        <f>R315*EXP($C$5+SQRT($C$4)*I315)+(Projection!$I$20+MAX(0,Projection!$H$24-R315)/Projection!$C$4-Projection!$I$21)*EXP($C$5+SQRT($C$4)*I315)^0.5</f>
        <v/>
      </c>
      <c r="T315" s="17">
        <f>S315*EXP($C$5+SQRT($C$4)*J315)+(Projection!$J$20+MAX(0,Projection!$I$24-S315)/Projection!$C$4-Projection!$J$21)*EXP($C$5+SQRT($C$4)*J315)^0.5</f>
        <v/>
      </c>
      <c r="U315" s="17">
        <f>T315*EXP($C$5+SQRT($C$4)*K315)+(Projection!$K$20+MAX(0,Projection!$J$24-T315)/Projection!$C$4-Projection!$K$21)*EXP($C$5+SQRT($C$4)*K315)^0.5</f>
        <v/>
      </c>
      <c r="V315" s="17">
        <f>U315*EXP($C$5+SQRT($C$4)*L315)+(Projection!$L$20+MAX(0,Projection!$K$24-U315)/Projection!$C$4-Projection!$L$21)*EXP($C$5+SQRT($C$4)*L315)^0.5</f>
        <v/>
      </c>
      <c r="W315" s="13">
        <f>M315/Projection!$C$24</f>
        <v/>
      </c>
      <c r="X315" s="13">
        <f>N315/Projection!$D$24</f>
        <v/>
      </c>
      <c r="Y315" s="13">
        <f>O315/Projection!$E$24</f>
        <v/>
      </c>
      <c r="Z315" s="13">
        <f>P315/Projection!$F$24</f>
        <v/>
      </c>
      <c r="AA315" s="13">
        <f>Q315/Projection!$G$24</f>
        <v/>
      </c>
      <c r="AB315" s="13">
        <f>R315/Projection!$H$24</f>
        <v/>
      </c>
      <c r="AC315" s="13">
        <f>S315/Projection!$I$24</f>
        <v/>
      </c>
      <c r="AD315" s="13">
        <f>T315/Projection!$J$24</f>
        <v/>
      </c>
      <c r="AE315" s="13">
        <f>U315/Projection!$K$24</f>
        <v/>
      </c>
      <c r="AF315" s="13">
        <f>V315/Projection!$L$24</f>
        <v/>
      </c>
      <c r="AG315" s="13">
        <f>MIN(W315:AF315)</f>
        <v/>
      </c>
    </row>
    <row r="316">
      <c r="B316" s="2" t="n">
        <v>303</v>
      </c>
      <c r="C316" s="20" t="n">
        <v>-1.094727</v>
      </c>
      <c r="D316" s="20" t="n">
        <v>1.063939</v>
      </c>
      <c r="E316" s="20" t="n">
        <v>-1.531176</v>
      </c>
      <c r="F316" s="20" t="n">
        <v>-0.097071</v>
      </c>
      <c r="G316" s="20" t="n">
        <v>0.416748</v>
      </c>
      <c r="H316" s="20" t="n">
        <v>0.996871</v>
      </c>
      <c r="I316" s="20" t="n">
        <v>-2.009087</v>
      </c>
      <c r="J316" s="20" t="n">
        <v>1.582229</v>
      </c>
      <c r="K316" s="20" t="n">
        <v>-1.051316</v>
      </c>
      <c r="L316" s="20" t="n">
        <v>0.102575</v>
      </c>
      <c r="M316" s="17">
        <f>Projection!$C$13*EXP($C$5+SQRT($C$4)*C316)+(Projection!$C$20+MAX(0,Projection!$C$14-Projection!$C$13)/Projection!$C$4-Projection!$C$21)*EXP($C$5+SQRT($C$4)*C316)^0.5</f>
        <v/>
      </c>
      <c r="N316" s="17">
        <f>M316*EXP($C$5+SQRT($C$4)*D316)+(Projection!$D$20+MAX(0,Projection!$C$24-M316)/Projection!$C$4-Projection!$D$21)*EXP($C$5+SQRT($C$4)*D316)^0.5</f>
        <v/>
      </c>
      <c r="O316" s="17">
        <f>N316*EXP($C$5+SQRT($C$4)*E316)+(Projection!$E$20+MAX(0,Projection!$D$24-N316)/Projection!$C$4-Projection!$E$21)*EXP($C$5+SQRT($C$4)*E316)^0.5</f>
        <v/>
      </c>
      <c r="P316" s="17">
        <f>O316*EXP($C$5+SQRT($C$4)*F316)+(Projection!$F$20+MAX(0,Projection!$E$24-O316)/Projection!$C$4-Projection!$F$21)*EXP($C$5+SQRT($C$4)*F316)^0.5</f>
        <v/>
      </c>
      <c r="Q316" s="17">
        <f>P316*EXP($C$5+SQRT($C$4)*G316)+(Projection!$G$20+MAX(0,Projection!$F$24-P316)/Projection!$C$4-Projection!$G$21)*EXP($C$5+SQRT($C$4)*G316)^0.5</f>
        <v/>
      </c>
      <c r="R316" s="17">
        <f>Q316*EXP($C$5+SQRT($C$4)*H316)+(Projection!$H$20+MAX(0,Projection!$G$24-Q316)/Projection!$C$4-Projection!$H$21)*EXP($C$5+SQRT($C$4)*H316)^0.5</f>
        <v/>
      </c>
      <c r="S316" s="17">
        <f>R316*EXP($C$5+SQRT($C$4)*I316)+(Projection!$I$20+MAX(0,Projection!$H$24-R316)/Projection!$C$4-Projection!$I$21)*EXP($C$5+SQRT($C$4)*I316)^0.5</f>
        <v/>
      </c>
      <c r="T316" s="17">
        <f>S316*EXP($C$5+SQRT($C$4)*J316)+(Projection!$J$20+MAX(0,Projection!$I$24-S316)/Projection!$C$4-Projection!$J$21)*EXP($C$5+SQRT($C$4)*J316)^0.5</f>
        <v/>
      </c>
      <c r="U316" s="17">
        <f>T316*EXP($C$5+SQRT($C$4)*K316)+(Projection!$K$20+MAX(0,Projection!$J$24-T316)/Projection!$C$4-Projection!$K$21)*EXP($C$5+SQRT($C$4)*K316)^0.5</f>
        <v/>
      </c>
      <c r="V316" s="17">
        <f>U316*EXP($C$5+SQRT($C$4)*L316)+(Projection!$L$20+MAX(0,Projection!$K$24-U316)/Projection!$C$4-Projection!$L$21)*EXP($C$5+SQRT($C$4)*L316)^0.5</f>
        <v/>
      </c>
      <c r="W316" s="13">
        <f>M316/Projection!$C$24</f>
        <v/>
      </c>
      <c r="X316" s="13">
        <f>N316/Projection!$D$24</f>
        <v/>
      </c>
      <c r="Y316" s="13">
        <f>O316/Projection!$E$24</f>
        <v/>
      </c>
      <c r="Z316" s="13">
        <f>P316/Projection!$F$24</f>
        <v/>
      </c>
      <c r="AA316" s="13">
        <f>Q316/Projection!$G$24</f>
        <v/>
      </c>
      <c r="AB316" s="13">
        <f>R316/Projection!$H$24</f>
        <v/>
      </c>
      <c r="AC316" s="13">
        <f>S316/Projection!$I$24</f>
        <v/>
      </c>
      <c r="AD316" s="13">
        <f>T316/Projection!$J$24</f>
        <v/>
      </c>
      <c r="AE316" s="13">
        <f>U316/Projection!$K$24</f>
        <v/>
      </c>
      <c r="AF316" s="13">
        <f>V316/Projection!$L$24</f>
        <v/>
      </c>
      <c r="AG316" s="13">
        <f>MIN(W316:AF316)</f>
        <v/>
      </c>
    </row>
    <row r="317">
      <c r="B317" s="2" t="n">
        <v>304</v>
      </c>
      <c r="C317" s="20" t="n">
        <v>-0.147054</v>
      </c>
      <c r="D317" s="20" t="n">
        <v>-0.402228</v>
      </c>
      <c r="E317" s="20" t="n">
        <v>-0.035105</v>
      </c>
      <c r="F317" s="20" t="n">
        <v>1.400855</v>
      </c>
      <c r="G317" s="20" t="n">
        <v>0.673813</v>
      </c>
      <c r="H317" s="20" t="n">
        <v>-1.360183</v>
      </c>
      <c r="I317" s="20" t="n">
        <v>-0.024283</v>
      </c>
      <c r="J317" s="20" t="n">
        <v>0.75912</v>
      </c>
      <c r="K317" s="20" t="n">
        <v>0.003513</v>
      </c>
      <c r="L317" s="20" t="n">
        <v>0.6375690000000001</v>
      </c>
      <c r="M317" s="17">
        <f>Projection!$C$13*EXP($C$5+SQRT($C$4)*C317)+(Projection!$C$20+MAX(0,Projection!$C$14-Projection!$C$13)/Projection!$C$4-Projection!$C$21)*EXP($C$5+SQRT($C$4)*C317)^0.5</f>
        <v/>
      </c>
      <c r="N317" s="17">
        <f>M317*EXP($C$5+SQRT($C$4)*D317)+(Projection!$D$20+MAX(0,Projection!$C$24-M317)/Projection!$C$4-Projection!$D$21)*EXP($C$5+SQRT($C$4)*D317)^0.5</f>
        <v/>
      </c>
      <c r="O317" s="17">
        <f>N317*EXP($C$5+SQRT($C$4)*E317)+(Projection!$E$20+MAX(0,Projection!$D$24-N317)/Projection!$C$4-Projection!$E$21)*EXP($C$5+SQRT($C$4)*E317)^0.5</f>
        <v/>
      </c>
      <c r="P317" s="17">
        <f>O317*EXP($C$5+SQRT($C$4)*F317)+(Projection!$F$20+MAX(0,Projection!$E$24-O317)/Projection!$C$4-Projection!$F$21)*EXP($C$5+SQRT($C$4)*F317)^0.5</f>
        <v/>
      </c>
      <c r="Q317" s="17">
        <f>P317*EXP($C$5+SQRT($C$4)*G317)+(Projection!$G$20+MAX(0,Projection!$F$24-P317)/Projection!$C$4-Projection!$G$21)*EXP($C$5+SQRT($C$4)*G317)^0.5</f>
        <v/>
      </c>
      <c r="R317" s="17">
        <f>Q317*EXP($C$5+SQRT($C$4)*H317)+(Projection!$H$20+MAX(0,Projection!$G$24-Q317)/Projection!$C$4-Projection!$H$21)*EXP($C$5+SQRT($C$4)*H317)^0.5</f>
        <v/>
      </c>
      <c r="S317" s="17">
        <f>R317*EXP($C$5+SQRT($C$4)*I317)+(Projection!$I$20+MAX(0,Projection!$H$24-R317)/Projection!$C$4-Projection!$I$21)*EXP($C$5+SQRT($C$4)*I317)^0.5</f>
        <v/>
      </c>
      <c r="T317" s="17">
        <f>S317*EXP($C$5+SQRT($C$4)*J317)+(Projection!$J$20+MAX(0,Projection!$I$24-S317)/Projection!$C$4-Projection!$J$21)*EXP($C$5+SQRT($C$4)*J317)^0.5</f>
        <v/>
      </c>
      <c r="U317" s="17">
        <f>T317*EXP($C$5+SQRT($C$4)*K317)+(Projection!$K$20+MAX(0,Projection!$J$24-T317)/Projection!$C$4-Projection!$K$21)*EXP($C$5+SQRT($C$4)*K317)^0.5</f>
        <v/>
      </c>
      <c r="V317" s="17">
        <f>U317*EXP($C$5+SQRT($C$4)*L317)+(Projection!$L$20+MAX(0,Projection!$K$24-U317)/Projection!$C$4-Projection!$L$21)*EXP($C$5+SQRT($C$4)*L317)^0.5</f>
        <v/>
      </c>
      <c r="W317" s="13">
        <f>M317/Projection!$C$24</f>
        <v/>
      </c>
      <c r="X317" s="13">
        <f>N317/Projection!$D$24</f>
        <v/>
      </c>
      <c r="Y317" s="13">
        <f>O317/Projection!$E$24</f>
        <v/>
      </c>
      <c r="Z317" s="13">
        <f>P317/Projection!$F$24</f>
        <v/>
      </c>
      <c r="AA317" s="13">
        <f>Q317/Projection!$G$24</f>
        <v/>
      </c>
      <c r="AB317" s="13">
        <f>R317/Projection!$H$24</f>
        <v/>
      </c>
      <c r="AC317" s="13">
        <f>S317/Projection!$I$24</f>
        <v/>
      </c>
      <c r="AD317" s="13">
        <f>T317/Projection!$J$24</f>
        <v/>
      </c>
      <c r="AE317" s="13">
        <f>U317/Projection!$K$24</f>
        <v/>
      </c>
      <c r="AF317" s="13">
        <f>V317/Projection!$L$24</f>
        <v/>
      </c>
      <c r="AG317" s="13">
        <f>MIN(W317:AF317)</f>
        <v/>
      </c>
    </row>
    <row r="318">
      <c r="B318" s="2" t="n">
        <v>305</v>
      </c>
      <c r="C318" s="20" t="n">
        <v>-0.748453</v>
      </c>
      <c r="D318" s="20" t="n">
        <v>-0.8572070000000001</v>
      </c>
      <c r="E318" s="20" t="n">
        <v>-0.07630000000000001</v>
      </c>
      <c r="F318" s="20" t="n">
        <v>-2.206089</v>
      </c>
      <c r="G318" s="20" t="n">
        <v>1.30968</v>
      </c>
      <c r="H318" s="20" t="n">
        <v>-1.352517</v>
      </c>
      <c r="I318" s="20" t="n">
        <v>-0.793339</v>
      </c>
      <c r="J318" s="20" t="n">
        <v>1.970648</v>
      </c>
      <c r="K318" s="20" t="n">
        <v>-0.185532</v>
      </c>
      <c r="L318" s="20" t="n">
        <v>0.741357</v>
      </c>
      <c r="M318" s="17">
        <f>Projection!$C$13*EXP($C$5+SQRT($C$4)*C318)+(Projection!$C$20+MAX(0,Projection!$C$14-Projection!$C$13)/Projection!$C$4-Projection!$C$21)*EXP($C$5+SQRT($C$4)*C318)^0.5</f>
        <v/>
      </c>
      <c r="N318" s="17">
        <f>M318*EXP($C$5+SQRT($C$4)*D318)+(Projection!$D$20+MAX(0,Projection!$C$24-M318)/Projection!$C$4-Projection!$D$21)*EXP($C$5+SQRT($C$4)*D318)^0.5</f>
        <v/>
      </c>
      <c r="O318" s="17">
        <f>N318*EXP($C$5+SQRT($C$4)*E318)+(Projection!$E$20+MAX(0,Projection!$D$24-N318)/Projection!$C$4-Projection!$E$21)*EXP($C$5+SQRT($C$4)*E318)^0.5</f>
        <v/>
      </c>
      <c r="P318" s="17">
        <f>O318*EXP($C$5+SQRT($C$4)*F318)+(Projection!$F$20+MAX(0,Projection!$E$24-O318)/Projection!$C$4-Projection!$F$21)*EXP($C$5+SQRT($C$4)*F318)^0.5</f>
        <v/>
      </c>
      <c r="Q318" s="17">
        <f>P318*EXP($C$5+SQRT($C$4)*G318)+(Projection!$G$20+MAX(0,Projection!$F$24-P318)/Projection!$C$4-Projection!$G$21)*EXP($C$5+SQRT($C$4)*G318)^0.5</f>
        <v/>
      </c>
      <c r="R318" s="17">
        <f>Q318*EXP($C$5+SQRT($C$4)*H318)+(Projection!$H$20+MAX(0,Projection!$G$24-Q318)/Projection!$C$4-Projection!$H$21)*EXP($C$5+SQRT($C$4)*H318)^0.5</f>
        <v/>
      </c>
      <c r="S318" s="17">
        <f>R318*EXP($C$5+SQRT($C$4)*I318)+(Projection!$I$20+MAX(0,Projection!$H$24-R318)/Projection!$C$4-Projection!$I$21)*EXP($C$5+SQRT($C$4)*I318)^0.5</f>
        <v/>
      </c>
      <c r="T318" s="17">
        <f>S318*EXP($C$5+SQRT($C$4)*J318)+(Projection!$J$20+MAX(0,Projection!$I$24-S318)/Projection!$C$4-Projection!$J$21)*EXP($C$5+SQRT($C$4)*J318)^0.5</f>
        <v/>
      </c>
      <c r="U318" s="17">
        <f>T318*EXP($C$5+SQRT($C$4)*K318)+(Projection!$K$20+MAX(0,Projection!$J$24-T318)/Projection!$C$4-Projection!$K$21)*EXP($C$5+SQRT($C$4)*K318)^0.5</f>
        <v/>
      </c>
      <c r="V318" s="17">
        <f>U318*EXP($C$5+SQRT($C$4)*L318)+(Projection!$L$20+MAX(0,Projection!$K$24-U318)/Projection!$C$4-Projection!$L$21)*EXP($C$5+SQRT($C$4)*L318)^0.5</f>
        <v/>
      </c>
      <c r="W318" s="13">
        <f>M318/Projection!$C$24</f>
        <v/>
      </c>
      <c r="X318" s="13">
        <f>N318/Projection!$D$24</f>
        <v/>
      </c>
      <c r="Y318" s="13">
        <f>O318/Projection!$E$24</f>
        <v/>
      </c>
      <c r="Z318" s="13">
        <f>P318/Projection!$F$24</f>
        <v/>
      </c>
      <c r="AA318" s="13">
        <f>Q318/Projection!$G$24</f>
        <v/>
      </c>
      <c r="AB318" s="13">
        <f>R318/Projection!$H$24</f>
        <v/>
      </c>
      <c r="AC318" s="13">
        <f>S318/Projection!$I$24</f>
        <v/>
      </c>
      <c r="AD318" s="13">
        <f>T318/Projection!$J$24</f>
        <v/>
      </c>
      <c r="AE318" s="13">
        <f>U318/Projection!$K$24</f>
        <v/>
      </c>
      <c r="AF318" s="13">
        <f>V318/Projection!$L$24</f>
        <v/>
      </c>
      <c r="AG318" s="13">
        <f>MIN(W318:AF318)</f>
        <v/>
      </c>
    </row>
    <row r="319">
      <c r="B319" s="2" t="n">
        <v>306</v>
      </c>
      <c r="C319" s="20" t="n">
        <v>0.005241</v>
      </c>
      <c r="D319" s="20" t="n">
        <v>1.250287</v>
      </c>
      <c r="E319" s="20" t="n">
        <v>1.233115</v>
      </c>
      <c r="F319" s="20" t="n">
        <v>-1.06515</v>
      </c>
      <c r="G319" s="20" t="n">
        <v>0.285879</v>
      </c>
      <c r="H319" s="20" t="n">
        <v>0.095445</v>
      </c>
      <c r="I319" s="20" t="n">
        <v>-0.289495</v>
      </c>
      <c r="J319" s="20" t="n">
        <v>0.330394</v>
      </c>
      <c r="K319" s="20" t="n">
        <v>-1.750087</v>
      </c>
      <c r="L319" s="20" t="n">
        <v>1.72984</v>
      </c>
      <c r="M319" s="17">
        <f>Projection!$C$13*EXP($C$5+SQRT($C$4)*C319)+(Projection!$C$20+MAX(0,Projection!$C$14-Projection!$C$13)/Projection!$C$4-Projection!$C$21)*EXP($C$5+SQRT($C$4)*C319)^0.5</f>
        <v/>
      </c>
      <c r="N319" s="17">
        <f>M319*EXP($C$5+SQRT($C$4)*D319)+(Projection!$D$20+MAX(0,Projection!$C$24-M319)/Projection!$C$4-Projection!$D$21)*EXP($C$5+SQRT($C$4)*D319)^0.5</f>
        <v/>
      </c>
      <c r="O319" s="17">
        <f>N319*EXP($C$5+SQRT($C$4)*E319)+(Projection!$E$20+MAX(0,Projection!$D$24-N319)/Projection!$C$4-Projection!$E$21)*EXP($C$5+SQRT($C$4)*E319)^0.5</f>
        <v/>
      </c>
      <c r="P319" s="17">
        <f>O319*EXP($C$5+SQRT($C$4)*F319)+(Projection!$F$20+MAX(0,Projection!$E$24-O319)/Projection!$C$4-Projection!$F$21)*EXP($C$5+SQRT($C$4)*F319)^0.5</f>
        <v/>
      </c>
      <c r="Q319" s="17">
        <f>P319*EXP($C$5+SQRT($C$4)*G319)+(Projection!$G$20+MAX(0,Projection!$F$24-P319)/Projection!$C$4-Projection!$G$21)*EXP($C$5+SQRT($C$4)*G319)^0.5</f>
        <v/>
      </c>
      <c r="R319" s="17">
        <f>Q319*EXP($C$5+SQRT($C$4)*H319)+(Projection!$H$20+MAX(0,Projection!$G$24-Q319)/Projection!$C$4-Projection!$H$21)*EXP($C$5+SQRT($C$4)*H319)^0.5</f>
        <v/>
      </c>
      <c r="S319" s="17">
        <f>R319*EXP($C$5+SQRT($C$4)*I319)+(Projection!$I$20+MAX(0,Projection!$H$24-R319)/Projection!$C$4-Projection!$I$21)*EXP($C$5+SQRT($C$4)*I319)^0.5</f>
        <v/>
      </c>
      <c r="T319" s="17">
        <f>S319*EXP($C$5+SQRT($C$4)*J319)+(Projection!$J$20+MAX(0,Projection!$I$24-S319)/Projection!$C$4-Projection!$J$21)*EXP($C$5+SQRT($C$4)*J319)^0.5</f>
        <v/>
      </c>
      <c r="U319" s="17">
        <f>T319*EXP($C$5+SQRT($C$4)*K319)+(Projection!$K$20+MAX(0,Projection!$J$24-T319)/Projection!$C$4-Projection!$K$21)*EXP($C$5+SQRT($C$4)*K319)^0.5</f>
        <v/>
      </c>
      <c r="V319" s="17">
        <f>U319*EXP($C$5+SQRT($C$4)*L319)+(Projection!$L$20+MAX(0,Projection!$K$24-U319)/Projection!$C$4-Projection!$L$21)*EXP($C$5+SQRT($C$4)*L319)^0.5</f>
        <v/>
      </c>
      <c r="W319" s="13">
        <f>M319/Projection!$C$24</f>
        <v/>
      </c>
      <c r="X319" s="13">
        <f>N319/Projection!$D$24</f>
        <v/>
      </c>
      <c r="Y319" s="13">
        <f>O319/Projection!$E$24</f>
        <v/>
      </c>
      <c r="Z319" s="13">
        <f>P319/Projection!$F$24</f>
        <v/>
      </c>
      <c r="AA319" s="13">
        <f>Q319/Projection!$G$24</f>
        <v/>
      </c>
      <c r="AB319" s="13">
        <f>R319/Projection!$H$24</f>
        <v/>
      </c>
      <c r="AC319" s="13">
        <f>S319/Projection!$I$24</f>
        <v/>
      </c>
      <c r="AD319" s="13">
        <f>T319/Projection!$J$24</f>
        <v/>
      </c>
      <c r="AE319" s="13">
        <f>U319/Projection!$K$24</f>
        <v/>
      </c>
      <c r="AF319" s="13">
        <f>V319/Projection!$L$24</f>
        <v/>
      </c>
      <c r="AG319" s="13">
        <f>MIN(W319:AF319)</f>
        <v/>
      </c>
    </row>
    <row r="320">
      <c r="B320" s="2" t="n">
        <v>307</v>
      </c>
      <c r="C320" s="20" t="n">
        <v>-0.885783</v>
      </c>
      <c r="D320" s="20" t="n">
        <v>0.021797</v>
      </c>
      <c r="E320" s="20" t="n">
        <v>0.020089</v>
      </c>
      <c r="F320" s="20" t="n">
        <v>-0.403134</v>
      </c>
      <c r="G320" s="20" t="n">
        <v>1.479059</v>
      </c>
      <c r="H320" s="20" t="n">
        <v>-0.572441</v>
      </c>
      <c r="I320" s="20" t="n">
        <v>3.386049</v>
      </c>
      <c r="J320" s="20" t="n">
        <v>0.067513</v>
      </c>
      <c r="K320" s="20" t="n">
        <v>-0.933017</v>
      </c>
      <c r="L320" s="20" t="n">
        <v>1.296475</v>
      </c>
      <c r="M320" s="17">
        <f>Projection!$C$13*EXP($C$5+SQRT($C$4)*C320)+(Projection!$C$20+MAX(0,Projection!$C$14-Projection!$C$13)/Projection!$C$4-Projection!$C$21)*EXP($C$5+SQRT($C$4)*C320)^0.5</f>
        <v/>
      </c>
      <c r="N320" s="17">
        <f>M320*EXP($C$5+SQRT($C$4)*D320)+(Projection!$D$20+MAX(0,Projection!$C$24-M320)/Projection!$C$4-Projection!$D$21)*EXP($C$5+SQRT($C$4)*D320)^0.5</f>
        <v/>
      </c>
      <c r="O320" s="17">
        <f>N320*EXP($C$5+SQRT($C$4)*E320)+(Projection!$E$20+MAX(0,Projection!$D$24-N320)/Projection!$C$4-Projection!$E$21)*EXP($C$5+SQRT($C$4)*E320)^0.5</f>
        <v/>
      </c>
      <c r="P320" s="17">
        <f>O320*EXP($C$5+SQRT($C$4)*F320)+(Projection!$F$20+MAX(0,Projection!$E$24-O320)/Projection!$C$4-Projection!$F$21)*EXP($C$5+SQRT($C$4)*F320)^0.5</f>
        <v/>
      </c>
      <c r="Q320" s="17">
        <f>P320*EXP($C$5+SQRT($C$4)*G320)+(Projection!$G$20+MAX(0,Projection!$F$24-P320)/Projection!$C$4-Projection!$G$21)*EXP($C$5+SQRT($C$4)*G320)^0.5</f>
        <v/>
      </c>
      <c r="R320" s="17">
        <f>Q320*EXP($C$5+SQRT($C$4)*H320)+(Projection!$H$20+MAX(0,Projection!$G$24-Q320)/Projection!$C$4-Projection!$H$21)*EXP($C$5+SQRT($C$4)*H320)^0.5</f>
        <v/>
      </c>
      <c r="S320" s="17">
        <f>R320*EXP($C$5+SQRT($C$4)*I320)+(Projection!$I$20+MAX(0,Projection!$H$24-R320)/Projection!$C$4-Projection!$I$21)*EXP($C$5+SQRT($C$4)*I320)^0.5</f>
        <v/>
      </c>
      <c r="T320" s="17">
        <f>S320*EXP($C$5+SQRT($C$4)*J320)+(Projection!$J$20+MAX(0,Projection!$I$24-S320)/Projection!$C$4-Projection!$J$21)*EXP($C$5+SQRT($C$4)*J320)^0.5</f>
        <v/>
      </c>
      <c r="U320" s="17">
        <f>T320*EXP($C$5+SQRT($C$4)*K320)+(Projection!$K$20+MAX(0,Projection!$J$24-T320)/Projection!$C$4-Projection!$K$21)*EXP($C$5+SQRT($C$4)*K320)^0.5</f>
        <v/>
      </c>
      <c r="V320" s="17">
        <f>U320*EXP($C$5+SQRT($C$4)*L320)+(Projection!$L$20+MAX(0,Projection!$K$24-U320)/Projection!$C$4-Projection!$L$21)*EXP($C$5+SQRT($C$4)*L320)^0.5</f>
        <v/>
      </c>
      <c r="W320" s="13">
        <f>M320/Projection!$C$24</f>
        <v/>
      </c>
      <c r="X320" s="13">
        <f>N320/Projection!$D$24</f>
        <v/>
      </c>
      <c r="Y320" s="13">
        <f>O320/Projection!$E$24</f>
        <v/>
      </c>
      <c r="Z320" s="13">
        <f>P320/Projection!$F$24</f>
        <v/>
      </c>
      <c r="AA320" s="13">
        <f>Q320/Projection!$G$24</f>
        <v/>
      </c>
      <c r="AB320" s="13">
        <f>R320/Projection!$H$24</f>
        <v/>
      </c>
      <c r="AC320" s="13">
        <f>S320/Projection!$I$24</f>
        <v/>
      </c>
      <c r="AD320" s="13">
        <f>T320/Projection!$J$24</f>
        <v/>
      </c>
      <c r="AE320" s="13">
        <f>U320/Projection!$K$24</f>
        <v/>
      </c>
      <c r="AF320" s="13">
        <f>V320/Projection!$L$24</f>
        <v/>
      </c>
      <c r="AG320" s="13">
        <f>MIN(W320:AF320)</f>
        <v/>
      </c>
    </row>
    <row r="321">
      <c r="B321" s="2" t="n">
        <v>308</v>
      </c>
      <c r="C321" s="20" t="n">
        <v>-0.21764</v>
      </c>
      <c r="D321" s="20" t="n">
        <v>-0.320477</v>
      </c>
      <c r="E321" s="20" t="n">
        <v>0.767519</v>
      </c>
      <c r="F321" s="20" t="n">
        <v>0.787085</v>
      </c>
      <c r="G321" s="20" t="n">
        <v>0.449246</v>
      </c>
      <c r="H321" s="20" t="n">
        <v>0.750282</v>
      </c>
      <c r="I321" s="20" t="n">
        <v>1.154166</v>
      </c>
      <c r="J321" s="20" t="n">
        <v>-0.310826</v>
      </c>
      <c r="K321" s="20" t="n">
        <v>1.034909</v>
      </c>
      <c r="L321" s="20" t="n">
        <v>-0.363139</v>
      </c>
      <c r="M321" s="17">
        <f>Projection!$C$13*EXP($C$5+SQRT($C$4)*C321)+(Projection!$C$20+MAX(0,Projection!$C$14-Projection!$C$13)/Projection!$C$4-Projection!$C$21)*EXP($C$5+SQRT($C$4)*C321)^0.5</f>
        <v/>
      </c>
      <c r="N321" s="17">
        <f>M321*EXP($C$5+SQRT($C$4)*D321)+(Projection!$D$20+MAX(0,Projection!$C$24-M321)/Projection!$C$4-Projection!$D$21)*EXP($C$5+SQRT($C$4)*D321)^0.5</f>
        <v/>
      </c>
      <c r="O321" s="17">
        <f>N321*EXP($C$5+SQRT($C$4)*E321)+(Projection!$E$20+MAX(0,Projection!$D$24-N321)/Projection!$C$4-Projection!$E$21)*EXP($C$5+SQRT($C$4)*E321)^0.5</f>
        <v/>
      </c>
      <c r="P321" s="17">
        <f>O321*EXP($C$5+SQRT($C$4)*F321)+(Projection!$F$20+MAX(0,Projection!$E$24-O321)/Projection!$C$4-Projection!$F$21)*EXP($C$5+SQRT($C$4)*F321)^0.5</f>
        <v/>
      </c>
      <c r="Q321" s="17">
        <f>P321*EXP($C$5+SQRT($C$4)*G321)+(Projection!$G$20+MAX(0,Projection!$F$24-P321)/Projection!$C$4-Projection!$G$21)*EXP($C$5+SQRT($C$4)*G321)^0.5</f>
        <v/>
      </c>
      <c r="R321" s="17">
        <f>Q321*EXP($C$5+SQRT($C$4)*H321)+(Projection!$H$20+MAX(0,Projection!$G$24-Q321)/Projection!$C$4-Projection!$H$21)*EXP($C$5+SQRT($C$4)*H321)^0.5</f>
        <v/>
      </c>
      <c r="S321" s="17">
        <f>R321*EXP($C$5+SQRT($C$4)*I321)+(Projection!$I$20+MAX(0,Projection!$H$24-R321)/Projection!$C$4-Projection!$I$21)*EXP($C$5+SQRT($C$4)*I321)^0.5</f>
        <v/>
      </c>
      <c r="T321" s="17">
        <f>S321*EXP($C$5+SQRT($C$4)*J321)+(Projection!$J$20+MAX(0,Projection!$I$24-S321)/Projection!$C$4-Projection!$J$21)*EXP($C$5+SQRT($C$4)*J321)^0.5</f>
        <v/>
      </c>
      <c r="U321" s="17">
        <f>T321*EXP($C$5+SQRT($C$4)*K321)+(Projection!$K$20+MAX(0,Projection!$J$24-T321)/Projection!$C$4-Projection!$K$21)*EXP($C$5+SQRT($C$4)*K321)^0.5</f>
        <v/>
      </c>
      <c r="V321" s="17">
        <f>U321*EXP($C$5+SQRT($C$4)*L321)+(Projection!$L$20+MAX(0,Projection!$K$24-U321)/Projection!$C$4-Projection!$L$21)*EXP($C$5+SQRT($C$4)*L321)^0.5</f>
        <v/>
      </c>
      <c r="W321" s="13">
        <f>M321/Projection!$C$24</f>
        <v/>
      </c>
      <c r="X321" s="13">
        <f>N321/Projection!$D$24</f>
        <v/>
      </c>
      <c r="Y321" s="13">
        <f>O321/Projection!$E$24</f>
        <v/>
      </c>
      <c r="Z321" s="13">
        <f>P321/Projection!$F$24</f>
        <v/>
      </c>
      <c r="AA321" s="13">
        <f>Q321/Projection!$G$24</f>
        <v/>
      </c>
      <c r="AB321" s="13">
        <f>R321/Projection!$H$24</f>
        <v/>
      </c>
      <c r="AC321" s="13">
        <f>S321/Projection!$I$24</f>
        <v/>
      </c>
      <c r="AD321" s="13">
        <f>T321/Projection!$J$24</f>
        <v/>
      </c>
      <c r="AE321" s="13">
        <f>U321/Projection!$K$24</f>
        <v/>
      </c>
      <c r="AF321" s="13">
        <f>V321/Projection!$L$24</f>
        <v/>
      </c>
      <c r="AG321" s="13">
        <f>MIN(W321:AF321)</f>
        <v/>
      </c>
    </row>
    <row r="322">
      <c r="B322" s="2" t="n">
        <v>309</v>
      </c>
      <c r="C322" s="20" t="n">
        <v>1.614734</v>
      </c>
      <c r="D322" s="20" t="n">
        <v>0.463747</v>
      </c>
      <c r="E322" s="20" t="n">
        <v>0.591898</v>
      </c>
      <c r="F322" s="20" t="n">
        <v>0.169383</v>
      </c>
      <c r="G322" s="20" t="n">
        <v>-0.067733</v>
      </c>
      <c r="H322" s="20" t="n">
        <v>0.033467</v>
      </c>
      <c r="I322" s="20" t="n">
        <v>-0.45683</v>
      </c>
      <c r="J322" s="20" t="n">
        <v>-0.622708</v>
      </c>
      <c r="K322" s="20" t="n">
        <v>-1.69445</v>
      </c>
      <c r="L322" s="20" t="n">
        <v>0.523665</v>
      </c>
      <c r="M322" s="17">
        <f>Projection!$C$13*EXP($C$5+SQRT($C$4)*C322)+(Projection!$C$20+MAX(0,Projection!$C$14-Projection!$C$13)/Projection!$C$4-Projection!$C$21)*EXP($C$5+SQRT($C$4)*C322)^0.5</f>
        <v/>
      </c>
      <c r="N322" s="17">
        <f>M322*EXP($C$5+SQRT($C$4)*D322)+(Projection!$D$20+MAX(0,Projection!$C$24-M322)/Projection!$C$4-Projection!$D$21)*EXP($C$5+SQRT($C$4)*D322)^0.5</f>
        <v/>
      </c>
      <c r="O322" s="17">
        <f>N322*EXP($C$5+SQRT($C$4)*E322)+(Projection!$E$20+MAX(0,Projection!$D$24-N322)/Projection!$C$4-Projection!$E$21)*EXP($C$5+SQRT($C$4)*E322)^0.5</f>
        <v/>
      </c>
      <c r="P322" s="17">
        <f>O322*EXP($C$5+SQRT($C$4)*F322)+(Projection!$F$20+MAX(0,Projection!$E$24-O322)/Projection!$C$4-Projection!$F$21)*EXP($C$5+SQRT($C$4)*F322)^0.5</f>
        <v/>
      </c>
      <c r="Q322" s="17">
        <f>P322*EXP($C$5+SQRT($C$4)*G322)+(Projection!$G$20+MAX(0,Projection!$F$24-P322)/Projection!$C$4-Projection!$G$21)*EXP($C$5+SQRT($C$4)*G322)^0.5</f>
        <v/>
      </c>
      <c r="R322" s="17">
        <f>Q322*EXP($C$5+SQRT($C$4)*H322)+(Projection!$H$20+MAX(0,Projection!$G$24-Q322)/Projection!$C$4-Projection!$H$21)*EXP($C$5+SQRT($C$4)*H322)^0.5</f>
        <v/>
      </c>
      <c r="S322" s="17">
        <f>R322*EXP($C$5+SQRT($C$4)*I322)+(Projection!$I$20+MAX(0,Projection!$H$24-R322)/Projection!$C$4-Projection!$I$21)*EXP($C$5+SQRT($C$4)*I322)^0.5</f>
        <v/>
      </c>
      <c r="T322" s="17">
        <f>S322*EXP($C$5+SQRT($C$4)*J322)+(Projection!$J$20+MAX(0,Projection!$I$24-S322)/Projection!$C$4-Projection!$J$21)*EXP($C$5+SQRT($C$4)*J322)^0.5</f>
        <v/>
      </c>
      <c r="U322" s="17">
        <f>T322*EXP($C$5+SQRT($C$4)*K322)+(Projection!$K$20+MAX(0,Projection!$J$24-T322)/Projection!$C$4-Projection!$K$21)*EXP($C$5+SQRT($C$4)*K322)^0.5</f>
        <v/>
      </c>
      <c r="V322" s="17">
        <f>U322*EXP($C$5+SQRT($C$4)*L322)+(Projection!$L$20+MAX(0,Projection!$K$24-U322)/Projection!$C$4-Projection!$L$21)*EXP($C$5+SQRT($C$4)*L322)^0.5</f>
        <v/>
      </c>
      <c r="W322" s="13">
        <f>M322/Projection!$C$24</f>
        <v/>
      </c>
      <c r="X322" s="13">
        <f>N322/Projection!$D$24</f>
        <v/>
      </c>
      <c r="Y322" s="13">
        <f>O322/Projection!$E$24</f>
        <v/>
      </c>
      <c r="Z322" s="13">
        <f>P322/Projection!$F$24</f>
        <v/>
      </c>
      <c r="AA322" s="13">
        <f>Q322/Projection!$G$24</f>
        <v/>
      </c>
      <c r="AB322" s="13">
        <f>R322/Projection!$H$24</f>
        <v/>
      </c>
      <c r="AC322" s="13">
        <f>S322/Projection!$I$24</f>
        <v/>
      </c>
      <c r="AD322" s="13">
        <f>T322/Projection!$J$24</f>
        <v/>
      </c>
      <c r="AE322" s="13">
        <f>U322/Projection!$K$24</f>
        <v/>
      </c>
      <c r="AF322" s="13">
        <f>V322/Projection!$L$24</f>
        <v/>
      </c>
      <c r="AG322" s="13">
        <f>MIN(W322:AF322)</f>
        <v/>
      </c>
    </row>
    <row r="323">
      <c r="B323" s="2" t="n">
        <v>310</v>
      </c>
      <c r="C323" s="20" t="n">
        <v>0.84763</v>
      </c>
      <c r="D323" s="20" t="n">
        <v>-0.489089</v>
      </c>
      <c r="E323" s="20" t="n">
        <v>-1.030921</v>
      </c>
      <c r="F323" s="20" t="n">
        <v>-2.60555</v>
      </c>
      <c r="G323" s="20" t="n">
        <v>-1.347139</v>
      </c>
      <c r="H323" s="20" t="n">
        <v>0.448919</v>
      </c>
      <c r="I323" s="20" t="n">
        <v>0.986766</v>
      </c>
      <c r="J323" s="20" t="n">
        <v>-1.295893</v>
      </c>
      <c r="K323" s="20" t="n">
        <v>0.231357</v>
      </c>
      <c r="L323" s="20" t="n">
        <v>-0.340935</v>
      </c>
      <c r="M323" s="17">
        <f>Projection!$C$13*EXP($C$5+SQRT($C$4)*C323)+(Projection!$C$20+MAX(0,Projection!$C$14-Projection!$C$13)/Projection!$C$4-Projection!$C$21)*EXP($C$5+SQRT($C$4)*C323)^0.5</f>
        <v/>
      </c>
      <c r="N323" s="17">
        <f>M323*EXP($C$5+SQRT($C$4)*D323)+(Projection!$D$20+MAX(0,Projection!$C$24-M323)/Projection!$C$4-Projection!$D$21)*EXP($C$5+SQRT($C$4)*D323)^0.5</f>
        <v/>
      </c>
      <c r="O323" s="17">
        <f>N323*EXP($C$5+SQRT($C$4)*E323)+(Projection!$E$20+MAX(0,Projection!$D$24-N323)/Projection!$C$4-Projection!$E$21)*EXP($C$5+SQRT($C$4)*E323)^0.5</f>
        <v/>
      </c>
      <c r="P323" s="17">
        <f>O323*EXP($C$5+SQRT($C$4)*F323)+(Projection!$F$20+MAX(0,Projection!$E$24-O323)/Projection!$C$4-Projection!$F$21)*EXP($C$5+SQRT($C$4)*F323)^0.5</f>
        <v/>
      </c>
      <c r="Q323" s="17">
        <f>P323*EXP($C$5+SQRT($C$4)*G323)+(Projection!$G$20+MAX(0,Projection!$F$24-P323)/Projection!$C$4-Projection!$G$21)*EXP($C$5+SQRT($C$4)*G323)^0.5</f>
        <v/>
      </c>
      <c r="R323" s="17">
        <f>Q323*EXP($C$5+SQRT($C$4)*H323)+(Projection!$H$20+MAX(0,Projection!$G$24-Q323)/Projection!$C$4-Projection!$H$21)*EXP($C$5+SQRT($C$4)*H323)^0.5</f>
        <v/>
      </c>
      <c r="S323" s="17">
        <f>R323*EXP($C$5+SQRT($C$4)*I323)+(Projection!$I$20+MAX(0,Projection!$H$24-R323)/Projection!$C$4-Projection!$I$21)*EXP($C$5+SQRT($C$4)*I323)^0.5</f>
        <v/>
      </c>
      <c r="T323" s="17">
        <f>S323*EXP($C$5+SQRT($C$4)*J323)+(Projection!$J$20+MAX(0,Projection!$I$24-S323)/Projection!$C$4-Projection!$J$21)*EXP($C$5+SQRT($C$4)*J323)^0.5</f>
        <v/>
      </c>
      <c r="U323" s="17">
        <f>T323*EXP($C$5+SQRT($C$4)*K323)+(Projection!$K$20+MAX(0,Projection!$J$24-T323)/Projection!$C$4-Projection!$K$21)*EXP($C$5+SQRT($C$4)*K323)^0.5</f>
        <v/>
      </c>
      <c r="V323" s="17">
        <f>U323*EXP($C$5+SQRT($C$4)*L323)+(Projection!$L$20+MAX(0,Projection!$K$24-U323)/Projection!$C$4-Projection!$L$21)*EXP($C$5+SQRT($C$4)*L323)^0.5</f>
        <v/>
      </c>
      <c r="W323" s="13">
        <f>M323/Projection!$C$24</f>
        <v/>
      </c>
      <c r="X323" s="13">
        <f>N323/Projection!$D$24</f>
        <v/>
      </c>
      <c r="Y323" s="13">
        <f>O323/Projection!$E$24</f>
        <v/>
      </c>
      <c r="Z323" s="13">
        <f>P323/Projection!$F$24</f>
        <v/>
      </c>
      <c r="AA323" s="13">
        <f>Q323/Projection!$G$24</f>
        <v/>
      </c>
      <c r="AB323" s="13">
        <f>R323/Projection!$H$24</f>
        <v/>
      </c>
      <c r="AC323" s="13">
        <f>S323/Projection!$I$24</f>
        <v/>
      </c>
      <c r="AD323" s="13">
        <f>T323/Projection!$J$24</f>
        <v/>
      </c>
      <c r="AE323" s="13">
        <f>U323/Projection!$K$24</f>
        <v/>
      </c>
      <c r="AF323" s="13">
        <f>V323/Projection!$L$24</f>
        <v/>
      </c>
      <c r="AG323" s="13">
        <f>MIN(W323:AF323)</f>
        <v/>
      </c>
    </row>
    <row r="324">
      <c r="B324" s="2" t="n">
        <v>311</v>
      </c>
      <c r="C324" s="20" t="n">
        <v>0.10716</v>
      </c>
      <c r="D324" s="20" t="n">
        <v>-0.957574</v>
      </c>
      <c r="E324" s="20" t="n">
        <v>1.172741</v>
      </c>
      <c r="F324" s="20" t="n">
        <v>-1.507702</v>
      </c>
      <c r="G324" s="20" t="n">
        <v>-1.606896</v>
      </c>
      <c r="H324" s="20" t="n">
        <v>-0.210231</v>
      </c>
      <c r="I324" s="20" t="n">
        <v>0.5085460000000001</v>
      </c>
      <c r="J324" s="20" t="n">
        <v>-1.976492</v>
      </c>
      <c r="K324" s="20" t="n">
        <v>-0.120536</v>
      </c>
      <c r="L324" s="20" t="n">
        <v>0.905018</v>
      </c>
      <c r="M324" s="17">
        <f>Projection!$C$13*EXP($C$5+SQRT($C$4)*C324)+(Projection!$C$20+MAX(0,Projection!$C$14-Projection!$C$13)/Projection!$C$4-Projection!$C$21)*EXP($C$5+SQRT($C$4)*C324)^0.5</f>
        <v/>
      </c>
      <c r="N324" s="17">
        <f>M324*EXP($C$5+SQRT($C$4)*D324)+(Projection!$D$20+MAX(0,Projection!$C$24-M324)/Projection!$C$4-Projection!$D$21)*EXP($C$5+SQRT($C$4)*D324)^0.5</f>
        <v/>
      </c>
      <c r="O324" s="17">
        <f>N324*EXP($C$5+SQRT($C$4)*E324)+(Projection!$E$20+MAX(0,Projection!$D$24-N324)/Projection!$C$4-Projection!$E$21)*EXP($C$5+SQRT($C$4)*E324)^0.5</f>
        <v/>
      </c>
      <c r="P324" s="17">
        <f>O324*EXP($C$5+SQRT($C$4)*F324)+(Projection!$F$20+MAX(0,Projection!$E$24-O324)/Projection!$C$4-Projection!$F$21)*EXP($C$5+SQRT($C$4)*F324)^0.5</f>
        <v/>
      </c>
      <c r="Q324" s="17">
        <f>P324*EXP($C$5+SQRT($C$4)*G324)+(Projection!$G$20+MAX(0,Projection!$F$24-P324)/Projection!$C$4-Projection!$G$21)*EXP($C$5+SQRT($C$4)*G324)^0.5</f>
        <v/>
      </c>
      <c r="R324" s="17">
        <f>Q324*EXP($C$5+SQRT($C$4)*H324)+(Projection!$H$20+MAX(0,Projection!$G$24-Q324)/Projection!$C$4-Projection!$H$21)*EXP($C$5+SQRT($C$4)*H324)^0.5</f>
        <v/>
      </c>
      <c r="S324" s="17">
        <f>R324*EXP($C$5+SQRT($C$4)*I324)+(Projection!$I$20+MAX(0,Projection!$H$24-R324)/Projection!$C$4-Projection!$I$21)*EXP($C$5+SQRT($C$4)*I324)^0.5</f>
        <v/>
      </c>
      <c r="T324" s="17">
        <f>S324*EXP($C$5+SQRT($C$4)*J324)+(Projection!$J$20+MAX(0,Projection!$I$24-S324)/Projection!$C$4-Projection!$J$21)*EXP($C$5+SQRT($C$4)*J324)^0.5</f>
        <v/>
      </c>
      <c r="U324" s="17">
        <f>T324*EXP($C$5+SQRT($C$4)*K324)+(Projection!$K$20+MAX(0,Projection!$J$24-T324)/Projection!$C$4-Projection!$K$21)*EXP($C$5+SQRT($C$4)*K324)^0.5</f>
        <v/>
      </c>
      <c r="V324" s="17">
        <f>U324*EXP($C$5+SQRT($C$4)*L324)+(Projection!$L$20+MAX(0,Projection!$K$24-U324)/Projection!$C$4-Projection!$L$21)*EXP($C$5+SQRT($C$4)*L324)^0.5</f>
        <v/>
      </c>
      <c r="W324" s="13">
        <f>M324/Projection!$C$24</f>
        <v/>
      </c>
      <c r="X324" s="13">
        <f>N324/Projection!$D$24</f>
        <v/>
      </c>
      <c r="Y324" s="13">
        <f>O324/Projection!$E$24</f>
        <v/>
      </c>
      <c r="Z324" s="13">
        <f>P324/Projection!$F$24</f>
        <v/>
      </c>
      <c r="AA324" s="13">
        <f>Q324/Projection!$G$24</f>
        <v/>
      </c>
      <c r="AB324" s="13">
        <f>R324/Projection!$H$24</f>
        <v/>
      </c>
      <c r="AC324" s="13">
        <f>S324/Projection!$I$24</f>
        <v/>
      </c>
      <c r="AD324" s="13">
        <f>T324/Projection!$J$24</f>
        <v/>
      </c>
      <c r="AE324" s="13">
        <f>U324/Projection!$K$24</f>
        <v/>
      </c>
      <c r="AF324" s="13">
        <f>V324/Projection!$L$24</f>
        <v/>
      </c>
      <c r="AG324" s="13">
        <f>MIN(W324:AF324)</f>
        <v/>
      </c>
    </row>
    <row r="325">
      <c r="B325" s="2" t="n">
        <v>312</v>
      </c>
      <c r="C325" s="20" t="n">
        <v>-0.03714</v>
      </c>
      <c r="D325" s="20" t="n">
        <v>0.97967</v>
      </c>
      <c r="E325" s="20" t="n">
        <v>0.600535</v>
      </c>
      <c r="F325" s="20" t="n">
        <v>0.730194</v>
      </c>
      <c r="G325" s="20" t="n">
        <v>-0.554327</v>
      </c>
      <c r="H325" s="20" t="n">
        <v>0.095599</v>
      </c>
      <c r="I325" s="20" t="n">
        <v>-0.052612</v>
      </c>
      <c r="J325" s="20" t="n">
        <v>-0.284114</v>
      </c>
      <c r="K325" s="20" t="n">
        <v>-1.569248</v>
      </c>
      <c r="L325" s="20" t="n">
        <v>-1.631065</v>
      </c>
      <c r="M325" s="17">
        <f>Projection!$C$13*EXP($C$5+SQRT($C$4)*C325)+(Projection!$C$20+MAX(0,Projection!$C$14-Projection!$C$13)/Projection!$C$4-Projection!$C$21)*EXP($C$5+SQRT($C$4)*C325)^0.5</f>
        <v/>
      </c>
      <c r="N325" s="17">
        <f>M325*EXP($C$5+SQRT($C$4)*D325)+(Projection!$D$20+MAX(0,Projection!$C$24-M325)/Projection!$C$4-Projection!$D$21)*EXP($C$5+SQRT($C$4)*D325)^0.5</f>
        <v/>
      </c>
      <c r="O325" s="17">
        <f>N325*EXP($C$5+SQRT($C$4)*E325)+(Projection!$E$20+MAX(0,Projection!$D$24-N325)/Projection!$C$4-Projection!$E$21)*EXP($C$5+SQRT($C$4)*E325)^0.5</f>
        <v/>
      </c>
      <c r="P325" s="17">
        <f>O325*EXP($C$5+SQRT($C$4)*F325)+(Projection!$F$20+MAX(0,Projection!$E$24-O325)/Projection!$C$4-Projection!$F$21)*EXP($C$5+SQRT($C$4)*F325)^0.5</f>
        <v/>
      </c>
      <c r="Q325" s="17">
        <f>P325*EXP($C$5+SQRT($C$4)*G325)+(Projection!$G$20+MAX(0,Projection!$F$24-P325)/Projection!$C$4-Projection!$G$21)*EXP($C$5+SQRT($C$4)*G325)^0.5</f>
        <v/>
      </c>
      <c r="R325" s="17">
        <f>Q325*EXP($C$5+SQRT($C$4)*H325)+(Projection!$H$20+MAX(0,Projection!$G$24-Q325)/Projection!$C$4-Projection!$H$21)*EXP($C$5+SQRT($C$4)*H325)^0.5</f>
        <v/>
      </c>
      <c r="S325" s="17">
        <f>R325*EXP($C$5+SQRT($C$4)*I325)+(Projection!$I$20+MAX(0,Projection!$H$24-R325)/Projection!$C$4-Projection!$I$21)*EXP($C$5+SQRT($C$4)*I325)^0.5</f>
        <v/>
      </c>
      <c r="T325" s="17">
        <f>S325*EXP($C$5+SQRT($C$4)*J325)+(Projection!$J$20+MAX(0,Projection!$I$24-S325)/Projection!$C$4-Projection!$J$21)*EXP($C$5+SQRT($C$4)*J325)^0.5</f>
        <v/>
      </c>
      <c r="U325" s="17">
        <f>T325*EXP($C$5+SQRT($C$4)*K325)+(Projection!$K$20+MAX(0,Projection!$J$24-T325)/Projection!$C$4-Projection!$K$21)*EXP($C$5+SQRT($C$4)*K325)^0.5</f>
        <v/>
      </c>
      <c r="V325" s="17">
        <f>U325*EXP($C$5+SQRT($C$4)*L325)+(Projection!$L$20+MAX(0,Projection!$K$24-U325)/Projection!$C$4-Projection!$L$21)*EXP($C$5+SQRT($C$4)*L325)^0.5</f>
        <v/>
      </c>
      <c r="W325" s="13">
        <f>M325/Projection!$C$24</f>
        <v/>
      </c>
      <c r="X325" s="13">
        <f>N325/Projection!$D$24</f>
        <v/>
      </c>
      <c r="Y325" s="13">
        <f>O325/Projection!$E$24</f>
        <v/>
      </c>
      <c r="Z325" s="13">
        <f>P325/Projection!$F$24</f>
        <v/>
      </c>
      <c r="AA325" s="13">
        <f>Q325/Projection!$G$24</f>
        <v/>
      </c>
      <c r="AB325" s="13">
        <f>R325/Projection!$H$24</f>
        <v/>
      </c>
      <c r="AC325" s="13">
        <f>S325/Projection!$I$24</f>
        <v/>
      </c>
      <c r="AD325" s="13">
        <f>T325/Projection!$J$24</f>
        <v/>
      </c>
      <c r="AE325" s="13">
        <f>U325/Projection!$K$24</f>
        <v/>
      </c>
      <c r="AF325" s="13">
        <f>V325/Projection!$L$24</f>
        <v/>
      </c>
      <c r="AG325" s="13">
        <f>MIN(W325:AF325)</f>
        <v/>
      </c>
    </row>
    <row r="326">
      <c r="B326" s="2" t="n">
        <v>313</v>
      </c>
      <c r="C326" s="20" t="n">
        <v>-0.743668</v>
      </c>
      <c r="D326" s="20" t="n">
        <v>-0.439453</v>
      </c>
      <c r="E326" s="20" t="n">
        <v>-0.300508</v>
      </c>
      <c r="F326" s="20" t="n">
        <v>-0.314487</v>
      </c>
      <c r="G326" s="20" t="n">
        <v>-0.880089</v>
      </c>
      <c r="H326" s="20" t="n">
        <v>-1.341845</v>
      </c>
      <c r="I326" s="20" t="n">
        <v>1.065729</v>
      </c>
      <c r="J326" s="20" t="n">
        <v>1.014223</v>
      </c>
      <c r="K326" s="20" t="n">
        <v>0.174945</v>
      </c>
      <c r="L326" s="20" t="n">
        <v>0.877736</v>
      </c>
      <c r="M326" s="17">
        <f>Projection!$C$13*EXP($C$5+SQRT($C$4)*C326)+(Projection!$C$20+MAX(0,Projection!$C$14-Projection!$C$13)/Projection!$C$4-Projection!$C$21)*EXP($C$5+SQRT($C$4)*C326)^0.5</f>
        <v/>
      </c>
      <c r="N326" s="17">
        <f>M326*EXP($C$5+SQRT($C$4)*D326)+(Projection!$D$20+MAX(0,Projection!$C$24-M326)/Projection!$C$4-Projection!$D$21)*EXP($C$5+SQRT($C$4)*D326)^0.5</f>
        <v/>
      </c>
      <c r="O326" s="17">
        <f>N326*EXP($C$5+SQRT($C$4)*E326)+(Projection!$E$20+MAX(0,Projection!$D$24-N326)/Projection!$C$4-Projection!$E$21)*EXP($C$5+SQRT($C$4)*E326)^0.5</f>
        <v/>
      </c>
      <c r="P326" s="17">
        <f>O326*EXP($C$5+SQRT($C$4)*F326)+(Projection!$F$20+MAX(0,Projection!$E$24-O326)/Projection!$C$4-Projection!$F$21)*EXP($C$5+SQRT($C$4)*F326)^0.5</f>
        <v/>
      </c>
      <c r="Q326" s="17">
        <f>P326*EXP($C$5+SQRT($C$4)*G326)+(Projection!$G$20+MAX(0,Projection!$F$24-P326)/Projection!$C$4-Projection!$G$21)*EXP($C$5+SQRT($C$4)*G326)^0.5</f>
        <v/>
      </c>
      <c r="R326" s="17">
        <f>Q326*EXP($C$5+SQRT($C$4)*H326)+(Projection!$H$20+MAX(0,Projection!$G$24-Q326)/Projection!$C$4-Projection!$H$21)*EXP($C$5+SQRT($C$4)*H326)^0.5</f>
        <v/>
      </c>
      <c r="S326" s="17">
        <f>R326*EXP($C$5+SQRT($C$4)*I326)+(Projection!$I$20+MAX(0,Projection!$H$24-R326)/Projection!$C$4-Projection!$I$21)*EXP($C$5+SQRT($C$4)*I326)^0.5</f>
        <v/>
      </c>
      <c r="T326" s="17">
        <f>S326*EXP($C$5+SQRT($C$4)*J326)+(Projection!$J$20+MAX(0,Projection!$I$24-S326)/Projection!$C$4-Projection!$J$21)*EXP($C$5+SQRT($C$4)*J326)^0.5</f>
        <v/>
      </c>
      <c r="U326" s="17">
        <f>T326*EXP($C$5+SQRT($C$4)*K326)+(Projection!$K$20+MAX(0,Projection!$J$24-T326)/Projection!$C$4-Projection!$K$21)*EXP($C$5+SQRT($C$4)*K326)^0.5</f>
        <v/>
      </c>
      <c r="V326" s="17">
        <f>U326*EXP($C$5+SQRT($C$4)*L326)+(Projection!$L$20+MAX(0,Projection!$K$24-U326)/Projection!$C$4-Projection!$L$21)*EXP($C$5+SQRT($C$4)*L326)^0.5</f>
        <v/>
      </c>
      <c r="W326" s="13">
        <f>M326/Projection!$C$24</f>
        <v/>
      </c>
      <c r="X326" s="13">
        <f>N326/Projection!$D$24</f>
        <v/>
      </c>
      <c r="Y326" s="13">
        <f>O326/Projection!$E$24</f>
        <v/>
      </c>
      <c r="Z326" s="13">
        <f>P326/Projection!$F$24</f>
        <v/>
      </c>
      <c r="AA326" s="13">
        <f>Q326/Projection!$G$24</f>
        <v/>
      </c>
      <c r="AB326" s="13">
        <f>R326/Projection!$H$24</f>
        <v/>
      </c>
      <c r="AC326" s="13">
        <f>S326/Projection!$I$24</f>
        <v/>
      </c>
      <c r="AD326" s="13">
        <f>T326/Projection!$J$24</f>
        <v/>
      </c>
      <c r="AE326" s="13">
        <f>U326/Projection!$K$24</f>
        <v/>
      </c>
      <c r="AF326" s="13">
        <f>V326/Projection!$L$24</f>
        <v/>
      </c>
      <c r="AG326" s="13">
        <f>MIN(W326:AF326)</f>
        <v/>
      </c>
    </row>
    <row r="327">
      <c r="B327" s="2" t="n">
        <v>314</v>
      </c>
      <c r="C327" s="20" t="n">
        <v>0.956519</v>
      </c>
      <c r="D327" s="20" t="n">
        <v>-0.12338</v>
      </c>
      <c r="E327" s="20" t="n">
        <v>-1.311564</v>
      </c>
      <c r="F327" s="20" t="n">
        <v>-0.8569020000000001</v>
      </c>
      <c r="G327" s="20" t="n">
        <v>-0.8171580000000001</v>
      </c>
      <c r="H327" s="20" t="n">
        <v>2.298265</v>
      </c>
      <c r="I327" s="20" t="n">
        <v>-0.025323</v>
      </c>
      <c r="J327" s="20" t="n">
        <v>-0.378174</v>
      </c>
      <c r="K327" s="20" t="n">
        <v>-0.291621</v>
      </c>
      <c r="L327" s="20" t="n">
        <v>-2.020355</v>
      </c>
      <c r="M327" s="17">
        <f>Projection!$C$13*EXP($C$5+SQRT($C$4)*C327)+(Projection!$C$20+MAX(0,Projection!$C$14-Projection!$C$13)/Projection!$C$4-Projection!$C$21)*EXP($C$5+SQRT($C$4)*C327)^0.5</f>
        <v/>
      </c>
      <c r="N327" s="17">
        <f>M327*EXP($C$5+SQRT($C$4)*D327)+(Projection!$D$20+MAX(0,Projection!$C$24-M327)/Projection!$C$4-Projection!$D$21)*EXP($C$5+SQRT($C$4)*D327)^0.5</f>
        <v/>
      </c>
      <c r="O327" s="17">
        <f>N327*EXP($C$5+SQRT($C$4)*E327)+(Projection!$E$20+MAX(0,Projection!$D$24-N327)/Projection!$C$4-Projection!$E$21)*EXP($C$5+SQRT($C$4)*E327)^0.5</f>
        <v/>
      </c>
      <c r="P327" s="17">
        <f>O327*EXP($C$5+SQRT($C$4)*F327)+(Projection!$F$20+MAX(0,Projection!$E$24-O327)/Projection!$C$4-Projection!$F$21)*EXP($C$5+SQRT($C$4)*F327)^0.5</f>
        <v/>
      </c>
      <c r="Q327" s="17">
        <f>P327*EXP($C$5+SQRT($C$4)*G327)+(Projection!$G$20+MAX(0,Projection!$F$24-P327)/Projection!$C$4-Projection!$G$21)*EXP($C$5+SQRT($C$4)*G327)^0.5</f>
        <v/>
      </c>
      <c r="R327" s="17">
        <f>Q327*EXP($C$5+SQRT($C$4)*H327)+(Projection!$H$20+MAX(0,Projection!$G$24-Q327)/Projection!$C$4-Projection!$H$21)*EXP($C$5+SQRT($C$4)*H327)^0.5</f>
        <v/>
      </c>
      <c r="S327" s="17">
        <f>R327*EXP($C$5+SQRT($C$4)*I327)+(Projection!$I$20+MAX(0,Projection!$H$24-R327)/Projection!$C$4-Projection!$I$21)*EXP($C$5+SQRT($C$4)*I327)^0.5</f>
        <v/>
      </c>
      <c r="T327" s="17">
        <f>S327*EXP($C$5+SQRT($C$4)*J327)+(Projection!$J$20+MAX(0,Projection!$I$24-S327)/Projection!$C$4-Projection!$J$21)*EXP($C$5+SQRT($C$4)*J327)^0.5</f>
        <v/>
      </c>
      <c r="U327" s="17">
        <f>T327*EXP($C$5+SQRT($C$4)*K327)+(Projection!$K$20+MAX(0,Projection!$J$24-T327)/Projection!$C$4-Projection!$K$21)*EXP($C$5+SQRT($C$4)*K327)^0.5</f>
        <v/>
      </c>
      <c r="V327" s="17">
        <f>U327*EXP($C$5+SQRT($C$4)*L327)+(Projection!$L$20+MAX(0,Projection!$K$24-U327)/Projection!$C$4-Projection!$L$21)*EXP($C$5+SQRT($C$4)*L327)^0.5</f>
        <v/>
      </c>
      <c r="W327" s="13">
        <f>M327/Projection!$C$24</f>
        <v/>
      </c>
      <c r="X327" s="13">
        <f>N327/Projection!$D$24</f>
        <v/>
      </c>
      <c r="Y327" s="13">
        <f>O327/Projection!$E$24</f>
        <v/>
      </c>
      <c r="Z327" s="13">
        <f>P327/Projection!$F$24</f>
        <v/>
      </c>
      <c r="AA327" s="13">
        <f>Q327/Projection!$G$24</f>
        <v/>
      </c>
      <c r="AB327" s="13">
        <f>R327/Projection!$H$24</f>
        <v/>
      </c>
      <c r="AC327" s="13">
        <f>S327/Projection!$I$24</f>
        <v/>
      </c>
      <c r="AD327" s="13">
        <f>T327/Projection!$J$24</f>
        <v/>
      </c>
      <c r="AE327" s="13">
        <f>U327/Projection!$K$24</f>
        <v/>
      </c>
      <c r="AF327" s="13">
        <f>V327/Projection!$L$24</f>
        <v/>
      </c>
      <c r="AG327" s="13">
        <f>MIN(W327:AF327)</f>
        <v/>
      </c>
    </row>
    <row r="328">
      <c r="B328" s="2" t="n">
        <v>315</v>
      </c>
      <c r="C328" s="20" t="n">
        <v>0.265997</v>
      </c>
      <c r="D328" s="20" t="n">
        <v>-1.357274</v>
      </c>
      <c r="E328" s="20" t="n">
        <v>1.00463</v>
      </c>
      <c r="F328" s="20" t="n">
        <v>-0.216102</v>
      </c>
      <c r="G328" s="20" t="n">
        <v>-0.030945</v>
      </c>
      <c r="H328" s="20" t="n">
        <v>1.995664</v>
      </c>
      <c r="I328" s="20" t="n">
        <v>-0.8368409999999999</v>
      </c>
      <c r="J328" s="20" t="n">
        <v>0.694681</v>
      </c>
      <c r="K328" s="20" t="n">
        <v>1.000345</v>
      </c>
      <c r="L328" s="20" t="n">
        <v>1.584838</v>
      </c>
      <c r="M328" s="17">
        <f>Projection!$C$13*EXP($C$5+SQRT($C$4)*C328)+(Projection!$C$20+MAX(0,Projection!$C$14-Projection!$C$13)/Projection!$C$4-Projection!$C$21)*EXP($C$5+SQRT($C$4)*C328)^0.5</f>
        <v/>
      </c>
      <c r="N328" s="17">
        <f>M328*EXP($C$5+SQRT($C$4)*D328)+(Projection!$D$20+MAX(0,Projection!$C$24-M328)/Projection!$C$4-Projection!$D$21)*EXP($C$5+SQRT($C$4)*D328)^0.5</f>
        <v/>
      </c>
      <c r="O328" s="17">
        <f>N328*EXP($C$5+SQRT($C$4)*E328)+(Projection!$E$20+MAX(0,Projection!$D$24-N328)/Projection!$C$4-Projection!$E$21)*EXP($C$5+SQRT($C$4)*E328)^0.5</f>
        <v/>
      </c>
      <c r="P328" s="17">
        <f>O328*EXP($C$5+SQRT($C$4)*F328)+(Projection!$F$20+MAX(0,Projection!$E$24-O328)/Projection!$C$4-Projection!$F$21)*EXP($C$5+SQRT($C$4)*F328)^0.5</f>
        <v/>
      </c>
      <c r="Q328" s="17">
        <f>P328*EXP($C$5+SQRT($C$4)*G328)+(Projection!$G$20+MAX(0,Projection!$F$24-P328)/Projection!$C$4-Projection!$G$21)*EXP($C$5+SQRT($C$4)*G328)^0.5</f>
        <v/>
      </c>
      <c r="R328" s="17">
        <f>Q328*EXP($C$5+SQRT($C$4)*H328)+(Projection!$H$20+MAX(0,Projection!$G$24-Q328)/Projection!$C$4-Projection!$H$21)*EXP($C$5+SQRT($C$4)*H328)^0.5</f>
        <v/>
      </c>
      <c r="S328" s="17">
        <f>R328*EXP($C$5+SQRT($C$4)*I328)+(Projection!$I$20+MAX(0,Projection!$H$24-R328)/Projection!$C$4-Projection!$I$21)*EXP($C$5+SQRT($C$4)*I328)^0.5</f>
        <v/>
      </c>
      <c r="T328" s="17">
        <f>S328*EXP($C$5+SQRT($C$4)*J328)+(Projection!$J$20+MAX(0,Projection!$I$24-S328)/Projection!$C$4-Projection!$J$21)*EXP($C$5+SQRT($C$4)*J328)^0.5</f>
        <v/>
      </c>
      <c r="U328" s="17">
        <f>T328*EXP($C$5+SQRT($C$4)*K328)+(Projection!$K$20+MAX(0,Projection!$J$24-T328)/Projection!$C$4-Projection!$K$21)*EXP($C$5+SQRT($C$4)*K328)^0.5</f>
        <v/>
      </c>
      <c r="V328" s="17">
        <f>U328*EXP($C$5+SQRT($C$4)*L328)+(Projection!$L$20+MAX(0,Projection!$K$24-U328)/Projection!$C$4-Projection!$L$21)*EXP($C$5+SQRT($C$4)*L328)^0.5</f>
        <v/>
      </c>
      <c r="W328" s="13">
        <f>M328/Projection!$C$24</f>
        <v/>
      </c>
      <c r="X328" s="13">
        <f>N328/Projection!$D$24</f>
        <v/>
      </c>
      <c r="Y328" s="13">
        <f>O328/Projection!$E$24</f>
        <v/>
      </c>
      <c r="Z328" s="13">
        <f>P328/Projection!$F$24</f>
        <v/>
      </c>
      <c r="AA328" s="13">
        <f>Q328/Projection!$G$24</f>
        <v/>
      </c>
      <c r="AB328" s="13">
        <f>R328/Projection!$H$24</f>
        <v/>
      </c>
      <c r="AC328" s="13">
        <f>S328/Projection!$I$24</f>
        <v/>
      </c>
      <c r="AD328" s="13">
        <f>T328/Projection!$J$24</f>
        <v/>
      </c>
      <c r="AE328" s="13">
        <f>U328/Projection!$K$24</f>
        <v/>
      </c>
      <c r="AF328" s="13">
        <f>V328/Projection!$L$24</f>
        <v/>
      </c>
      <c r="AG328" s="13">
        <f>MIN(W328:AF328)</f>
        <v/>
      </c>
    </row>
    <row r="329">
      <c r="B329" s="2" t="n">
        <v>316</v>
      </c>
      <c r="C329" s="20" t="n">
        <v>-1.516756</v>
      </c>
      <c r="D329" s="20" t="n">
        <v>1.292055</v>
      </c>
      <c r="E329" s="20" t="n">
        <v>0.738877</v>
      </c>
      <c r="F329" s="20" t="n">
        <v>0.376728</v>
      </c>
      <c r="G329" s="20" t="n">
        <v>-1.207208</v>
      </c>
      <c r="H329" s="20" t="n">
        <v>-0.265644</v>
      </c>
      <c r="I329" s="20" t="n">
        <v>0.104192</v>
      </c>
      <c r="J329" s="20" t="n">
        <v>0.404853</v>
      </c>
      <c r="K329" s="20" t="n">
        <v>0.585839</v>
      </c>
      <c r="L329" s="20" t="n">
        <v>0.197597</v>
      </c>
      <c r="M329" s="17">
        <f>Projection!$C$13*EXP($C$5+SQRT($C$4)*C329)+(Projection!$C$20+MAX(0,Projection!$C$14-Projection!$C$13)/Projection!$C$4-Projection!$C$21)*EXP($C$5+SQRT($C$4)*C329)^0.5</f>
        <v/>
      </c>
      <c r="N329" s="17">
        <f>M329*EXP($C$5+SQRT($C$4)*D329)+(Projection!$D$20+MAX(0,Projection!$C$24-M329)/Projection!$C$4-Projection!$D$21)*EXP($C$5+SQRT($C$4)*D329)^0.5</f>
        <v/>
      </c>
      <c r="O329" s="17">
        <f>N329*EXP($C$5+SQRT($C$4)*E329)+(Projection!$E$20+MAX(0,Projection!$D$24-N329)/Projection!$C$4-Projection!$E$21)*EXP($C$5+SQRT($C$4)*E329)^0.5</f>
        <v/>
      </c>
      <c r="P329" s="17">
        <f>O329*EXP($C$5+SQRT($C$4)*F329)+(Projection!$F$20+MAX(0,Projection!$E$24-O329)/Projection!$C$4-Projection!$F$21)*EXP($C$5+SQRT($C$4)*F329)^0.5</f>
        <v/>
      </c>
      <c r="Q329" s="17">
        <f>P329*EXP($C$5+SQRT($C$4)*G329)+(Projection!$G$20+MAX(0,Projection!$F$24-P329)/Projection!$C$4-Projection!$G$21)*EXP($C$5+SQRT($C$4)*G329)^0.5</f>
        <v/>
      </c>
      <c r="R329" s="17">
        <f>Q329*EXP($C$5+SQRT($C$4)*H329)+(Projection!$H$20+MAX(0,Projection!$G$24-Q329)/Projection!$C$4-Projection!$H$21)*EXP($C$5+SQRT($C$4)*H329)^0.5</f>
        <v/>
      </c>
      <c r="S329" s="17">
        <f>R329*EXP($C$5+SQRT($C$4)*I329)+(Projection!$I$20+MAX(0,Projection!$H$24-R329)/Projection!$C$4-Projection!$I$21)*EXP($C$5+SQRT($C$4)*I329)^0.5</f>
        <v/>
      </c>
      <c r="T329" s="17">
        <f>S329*EXP($C$5+SQRT($C$4)*J329)+(Projection!$J$20+MAX(0,Projection!$I$24-S329)/Projection!$C$4-Projection!$J$21)*EXP($C$5+SQRT($C$4)*J329)^0.5</f>
        <v/>
      </c>
      <c r="U329" s="17">
        <f>T329*EXP($C$5+SQRT($C$4)*K329)+(Projection!$K$20+MAX(0,Projection!$J$24-T329)/Projection!$C$4-Projection!$K$21)*EXP($C$5+SQRT($C$4)*K329)^0.5</f>
        <v/>
      </c>
      <c r="V329" s="17">
        <f>U329*EXP($C$5+SQRT($C$4)*L329)+(Projection!$L$20+MAX(0,Projection!$K$24-U329)/Projection!$C$4-Projection!$L$21)*EXP($C$5+SQRT($C$4)*L329)^0.5</f>
        <v/>
      </c>
      <c r="W329" s="13">
        <f>M329/Projection!$C$24</f>
        <v/>
      </c>
      <c r="X329" s="13">
        <f>N329/Projection!$D$24</f>
        <v/>
      </c>
      <c r="Y329" s="13">
        <f>O329/Projection!$E$24</f>
        <v/>
      </c>
      <c r="Z329" s="13">
        <f>P329/Projection!$F$24</f>
        <v/>
      </c>
      <c r="AA329" s="13">
        <f>Q329/Projection!$G$24</f>
        <v/>
      </c>
      <c r="AB329" s="13">
        <f>R329/Projection!$H$24</f>
        <v/>
      </c>
      <c r="AC329" s="13">
        <f>S329/Projection!$I$24</f>
        <v/>
      </c>
      <c r="AD329" s="13">
        <f>T329/Projection!$J$24</f>
        <v/>
      </c>
      <c r="AE329" s="13">
        <f>U329/Projection!$K$24</f>
        <v/>
      </c>
      <c r="AF329" s="13">
        <f>V329/Projection!$L$24</f>
        <v/>
      </c>
      <c r="AG329" s="13">
        <f>MIN(W329:AF329)</f>
        <v/>
      </c>
    </row>
    <row r="330">
      <c r="B330" s="2" t="n">
        <v>317</v>
      </c>
      <c r="C330" s="20" t="n">
        <v>-1.663367</v>
      </c>
      <c r="D330" s="20" t="n">
        <v>-1.946385</v>
      </c>
      <c r="E330" s="20" t="n">
        <v>1.047069</v>
      </c>
      <c r="F330" s="20" t="n">
        <v>-0.398064</v>
      </c>
      <c r="G330" s="20" t="n">
        <v>-2.646507</v>
      </c>
      <c r="H330" s="20" t="n">
        <v>1.846289</v>
      </c>
      <c r="I330" s="20" t="n">
        <v>-1.266739</v>
      </c>
      <c r="J330" s="20" t="n">
        <v>0.650868</v>
      </c>
      <c r="K330" s="20" t="n">
        <v>0.058262</v>
      </c>
      <c r="L330" s="20" t="n">
        <v>-1.719888</v>
      </c>
      <c r="M330" s="17">
        <f>Projection!$C$13*EXP($C$5+SQRT($C$4)*C330)+(Projection!$C$20+MAX(0,Projection!$C$14-Projection!$C$13)/Projection!$C$4-Projection!$C$21)*EXP($C$5+SQRT($C$4)*C330)^0.5</f>
        <v/>
      </c>
      <c r="N330" s="17">
        <f>M330*EXP($C$5+SQRT($C$4)*D330)+(Projection!$D$20+MAX(0,Projection!$C$24-M330)/Projection!$C$4-Projection!$D$21)*EXP($C$5+SQRT($C$4)*D330)^0.5</f>
        <v/>
      </c>
      <c r="O330" s="17">
        <f>N330*EXP($C$5+SQRT($C$4)*E330)+(Projection!$E$20+MAX(0,Projection!$D$24-N330)/Projection!$C$4-Projection!$E$21)*EXP($C$5+SQRT($C$4)*E330)^0.5</f>
        <v/>
      </c>
      <c r="P330" s="17">
        <f>O330*EXP($C$5+SQRT($C$4)*F330)+(Projection!$F$20+MAX(0,Projection!$E$24-O330)/Projection!$C$4-Projection!$F$21)*EXP($C$5+SQRT($C$4)*F330)^0.5</f>
        <v/>
      </c>
      <c r="Q330" s="17">
        <f>P330*EXP($C$5+SQRT($C$4)*G330)+(Projection!$G$20+MAX(0,Projection!$F$24-P330)/Projection!$C$4-Projection!$G$21)*EXP($C$5+SQRT($C$4)*G330)^0.5</f>
        <v/>
      </c>
      <c r="R330" s="17">
        <f>Q330*EXP($C$5+SQRT($C$4)*H330)+(Projection!$H$20+MAX(0,Projection!$G$24-Q330)/Projection!$C$4-Projection!$H$21)*EXP($C$5+SQRT($C$4)*H330)^0.5</f>
        <v/>
      </c>
      <c r="S330" s="17">
        <f>R330*EXP($C$5+SQRT($C$4)*I330)+(Projection!$I$20+MAX(0,Projection!$H$24-R330)/Projection!$C$4-Projection!$I$21)*EXP($C$5+SQRT($C$4)*I330)^0.5</f>
        <v/>
      </c>
      <c r="T330" s="17">
        <f>S330*EXP($C$5+SQRT($C$4)*J330)+(Projection!$J$20+MAX(0,Projection!$I$24-S330)/Projection!$C$4-Projection!$J$21)*EXP($C$5+SQRT($C$4)*J330)^0.5</f>
        <v/>
      </c>
      <c r="U330" s="17">
        <f>T330*EXP($C$5+SQRT($C$4)*K330)+(Projection!$K$20+MAX(0,Projection!$J$24-T330)/Projection!$C$4-Projection!$K$21)*EXP($C$5+SQRT($C$4)*K330)^0.5</f>
        <v/>
      </c>
      <c r="V330" s="17">
        <f>U330*EXP($C$5+SQRT($C$4)*L330)+(Projection!$L$20+MAX(0,Projection!$K$24-U330)/Projection!$C$4-Projection!$L$21)*EXP($C$5+SQRT($C$4)*L330)^0.5</f>
        <v/>
      </c>
      <c r="W330" s="13">
        <f>M330/Projection!$C$24</f>
        <v/>
      </c>
      <c r="X330" s="13">
        <f>N330/Projection!$D$24</f>
        <v/>
      </c>
      <c r="Y330" s="13">
        <f>O330/Projection!$E$24</f>
        <v/>
      </c>
      <c r="Z330" s="13">
        <f>P330/Projection!$F$24</f>
        <v/>
      </c>
      <c r="AA330" s="13">
        <f>Q330/Projection!$G$24</f>
        <v/>
      </c>
      <c r="AB330" s="13">
        <f>R330/Projection!$H$24</f>
        <v/>
      </c>
      <c r="AC330" s="13">
        <f>S330/Projection!$I$24</f>
        <v/>
      </c>
      <c r="AD330" s="13">
        <f>T330/Projection!$J$24</f>
        <v/>
      </c>
      <c r="AE330" s="13">
        <f>U330/Projection!$K$24</f>
        <v/>
      </c>
      <c r="AF330" s="13">
        <f>V330/Projection!$L$24</f>
        <v/>
      </c>
      <c r="AG330" s="13">
        <f>MIN(W330:AF330)</f>
        <v/>
      </c>
    </row>
    <row r="331">
      <c r="B331" s="2" t="n">
        <v>318</v>
      </c>
      <c r="C331" s="20" t="n">
        <v>-0.265039</v>
      </c>
      <c r="D331" s="20" t="n">
        <v>1.358078</v>
      </c>
      <c r="E331" s="20" t="n">
        <v>0.931793</v>
      </c>
      <c r="F331" s="20" t="n">
        <v>-0.433163</v>
      </c>
      <c r="G331" s="20" t="n">
        <v>0.506072</v>
      </c>
      <c r="H331" s="20" t="n">
        <v>0.09370199999999999</v>
      </c>
      <c r="I331" s="20" t="n">
        <v>-0.122183</v>
      </c>
      <c r="J331" s="20" t="n">
        <v>0.957979</v>
      </c>
      <c r="K331" s="20" t="n">
        <v>-1.392467</v>
      </c>
      <c r="L331" s="20" t="n">
        <v>-1.027751</v>
      </c>
      <c r="M331" s="17">
        <f>Projection!$C$13*EXP($C$5+SQRT($C$4)*C331)+(Projection!$C$20+MAX(0,Projection!$C$14-Projection!$C$13)/Projection!$C$4-Projection!$C$21)*EXP($C$5+SQRT($C$4)*C331)^0.5</f>
        <v/>
      </c>
      <c r="N331" s="17">
        <f>M331*EXP($C$5+SQRT($C$4)*D331)+(Projection!$D$20+MAX(0,Projection!$C$24-M331)/Projection!$C$4-Projection!$D$21)*EXP($C$5+SQRT($C$4)*D331)^0.5</f>
        <v/>
      </c>
      <c r="O331" s="17">
        <f>N331*EXP($C$5+SQRT($C$4)*E331)+(Projection!$E$20+MAX(0,Projection!$D$24-N331)/Projection!$C$4-Projection!$E$21)*EXP($C$5+SQRT($C$4)*E331)^0.5</f>
        <v/>
      </c>
      <c r="P331" s="17">
        <f>O331*EXP($C$5+SQRT($C$4)*F331)+(Projection!$F$20+MAX(0,Projection!$E$24-O331)/Projection!$C$4-Projection!$F$21)*EXP($C$5+SQRT($C$4)*F331)^0.5</f>
        <v/>
      </c>
      <c r="Q331" s="17">
        <f>P331*EXP($C$5+SQRT($C$4)*G331)+(Projection!$G$20+MAX(0,Projection!$F$24-P331)/Projection!$C$4-Projection!$G$21)*EXP($C$5+SQRT($C$4)*G331)^0.5</f>
        <v/>
      </c>
      <c r="R331" s="17">
        <f>Q331*EXP($C$5+SQRT($C$4)*H331)+(Projection!$H$20+MAX(0,Projection!$G$24-Q331)/Projection!$C$4-Projection!$H$21)*EXP($C$5+SQRT($C$4)*H331)^0.5</f>
        <v/>
      </c>
      <c r="S331" s="17">
        <f>R331*EXP($C$5+SQRT($C$4)*I331)+(Projection!$I$20+MAX(0,Projection!$H$24-R331)/Projection!$C$4-Projection!$I$21)*EXP($C$5+SQRT($C$4)*I331)^0.5</f>
        <v/>
      </c>
      <c r="T331" s="17">
        <f>S331*EXP($C$5+SQRT($C$4)*J331)+(Projection!$J$20+MAX(0,Projection!$I$24-S331)/Projection!$C$4-Projection!$J$21)*EXP($C$5+SQRT($C$4)*J331)^0.5</f>
        <v/>
      </c>
      <c r="U331" s="17">
        <f>T331*EXP($C$5+SQRT($C$4)*K331)+(Projection!$K$20+MAX(0,Projection!$J$24-T331)/Projection!$C$4-Projection!$K$21)*EXP($C$5+SQRT($C$4)*K331)^0.5</f>
        <v/>
      </c>
      <c r="V331" s="17">
        <f>U331*EXP($C$5+SQRT($C$4)*L331)+(Projection!$L$20+MAX(0,Projection!$K$24-U331)/Projection!$C$4-Projection!$L$21)*EXP($C$5+SQRT($C$4)*L331)^0.5</f>
        <v/>
      </c>
      <c r="W331" s="13">
        <f>M331/Projection!$C$24</f>
        <v/>
      </c>
      <c r="X331" s="13">
        <f>N331/Projection!$D$24</f>
        <v/>
      </c>
      <c r="Y331" s="13">
        <f>O331/Projection!$E$24</f>
        <v/>
      </c>
      <c r="Z331" s="13">
        <f>P331/Projection!$F$24</f>
        <v/>
      </c>
      <c r="AA331" s="13">
        <f>Q331/Projection!$G$24</f>
        <v/>
      </c>
      <c r="AB331" s="13">
        <f>R331/Projection!$H$24</f>
        <v/>
      </c>
      <c r="AC331" s="13">
        <f>S331/Projection!$I$24</f>
        <v/>
      </c>
      <c r="AD331" s="13">
        <f>T331/Projection!$J$24</f>
        <v/>
      </c>
      <c r="AE331" s="13">
        <f>U331/Projection!$K$24</f>
        <v/>
      </c>
      <c r="AF331" s="13">
        <f>V331/Projection!$L$24</f>
        <v/>
      </c>
      <c r="AG331" s="13">
        <f>MIN(W331:AF331)</f>
        <v/>
      </c>
    </row>
    <row r="332">
      <c r="B332" s="2" t="n">
        <v>319</v>
      </c>
      <c r="C332" s="20" t="n">
        <v>1.050541</v>
      </c>
      <c r="D332" s="20" t="n">
        <v>-1.189809</v>
      </c>
      <c r="E332" s="20" t="n">
        <v>0.99294</v>
      </c>
      <c r="F332" s="20" t="n">
        <v>-1.5292</v>
      </c>
      <c r="G332" s="20" t="n">
        <v>-1.505618</v>
      </c>
      <c r="H332" s="20" t="n">
        <v>-0.455406</v>
      </c>
      <c r="I332" s="20" t="n">
        <v>-0.567239</v>
      </c>
      <c r="J332" s="20" t="n">
        <v>1.540766</v>
      </c>
      <c r="K332" s="20" t="n">
        <v>-0.277733</v>
      </c>
      <c r="L332" s="20" t="n">
        <v>-1.775048</v>
      </c>
      <c r="M332" s="17">
        <f>Projection!$C$13*EXP($C$5+SQRT($C$4)*C332)+(Projection!$C$20+MAX(0,Projection!$C$14-Projection!$C$13)/Projection!$C$4-Projection!$C$21)*EXP($C$5+SQRT($C$4)*C332)^0.5</f>
        <v/>
      </c>
      <c r="N332" s="17">
        <f>M332*EXP($C$5+SQRT($C$4)*D332)+(Projection!$D$20+MAX(0,Projection!$C$24-M332)/Projection!$C$4-Projection!$D$21)*EXP($C$5+SQRT($C$4)*D332)^0.5</f>
        <v/>
      </c>
      <c r="O332" s="17">
        <f>N332*EXP($C$5+SQRT($C$4)*E332)+(Projection!$E$20+MAX(0,Projection!$D$24-N332)/Projection!$C$4-Projection!$E$21)*EXP($C$5+SQRT($C$4)*E332)^0.5</f>
        <v/>
      </c>
      <c r="P332" s="17">
        <f>O332*EXP($C$5+SQRT($C$4)*F332)+(Projection!$F$20+MAX(0,Projection!$E$24-O332)/Projection!$C$4-Projection!$F$21)*EXP($C$5+SQRT($C$4)*F332)^0.5</f>
        <v/>
      </c>
      <c r="Q332" s="17">
        <f>P332*EXP($C$5+SQRT($C$4)*G332)+(Projection!$G$20+MAX(0,Projection!$F$24-P332)/Projection!$C$4-Projection!$G$21)*EXP($C$5+SQRT($C$4)*G332)^0.5</f>
        <v/>
      </c>
      <c r="R332" s="17">
        <f>Q332*EXP($C$5+SQRT($C$4)*H332)+(Projection!$H$20+MAX(0,Projection!$G$24-Q332)/Projection!$C$4-Projection!$H$21)*EXP($C$5+SQRT($C$4)*H332)^0.5</f>
        <v/>
      </c>
      <c r="S332" s="17">
        <f>R332*EXP($C$5+SQRT($C$4)*I332)+(Projection!$I$20+MAX(0,Projection!$H$24-R332)/Projection!$C$4-Projection!$I$21)*EXP($C$5+SQRT($C$4)*I332)^0.5</f>
        <v/>
      </c>
      <c r="T332" s="17">
        <f>S332*EXP($C$5+SQRT($C$4)*J332)+(Projection!$J$20+MAX(0,Projection!$I$24-S332)/Projection!$C$4-Projection!$J$21)*EXP($C$5+SQRT($C$4)*J332)^0.5</f>
        <v/>
      </c>
      <c r="U332" s="17">
        <f>T332*EXP($C$5+SQRT($C$4)*K332)+(Projection!$K$20+MAX(0,Projection!$J$24-T332)/Projection!$C$4-Projection!$K$21)*EXP($C$5+SQRT($C$4)*K332)^0.5</f>
        <v/>
      </c>
      <c r="V332" s="17">
        <f>U332*EXP($C$5+SQRT($C$4)*L332)+(Projection!$L$20+MAX(0,Projection!$K$24-U332)/Projection!$C$4-Projection!$L$21)*EXP($C$5+SQRT($C$4)*L332)^0.5</f>
        <v/>
      </c>
      <c r="W332" s="13">
        <f>M332/Projection!$C$24</f>
        <v/>
      </c>
      <c r="X332" s="13">
        <f>N332/Projection!$D$24</f>
        <v/>
      </c>
      <c r="Y332" s="13">
        <f>O332/Projection!$E$24</f>
        <v/>
      </c>
      <c r="Z332" s="13">
        <f>P332/Projection!$F$24</f>
        <v/>
      </c>
      <c r="AA332" s="13">
        <f>Q332/Projection!$G$24</f>
        <v/>
      </c>
      <c r="AB332" s="13">
        <f>R332/Projection!$H$24</f>
        <v/>
      </c>
      <c r="AC332" s="13">
        <f>S332/Projection!$I$24</f>
        <v/>
      </c>
      <c r="AD332" s="13">
        <f>T332/Projection!$J$24</f>
        <v/>
      </c>
      <c r="AE332" s="13">
        <f>U332/Projection!$K$24</f>
        <v/>
      </c>
      <c r="AF332" s="13">
        <f>V332/Projection!$L$24</f>
        <v/>
      </c>
      <c r="AG332" s="13">
        <f>MIN(W332:AF332)</f>
        <v/>
      </c>
    </row>
    <row r="333">
      <c r="B333" s="2" t="n">
        <v>320</v>
      </c>
      <c r="C333" s="20" t="n">
        <v>1.196934</v>
      </c>
      <c r="D333" s="20" t="n">
        <v>0.474367</v>
      </c>
      <c r="E333" s="20" t="n">
        <v>1.489104</v>
      </c>
      <c r="F333" s="20" t="n">
        <v>-0.687234</v>
      </c>
      <c r="G333" s="20" t="n">
        <v>0.731971</v>
      </c>
      <c r="H333" s="20" t="n">
        <v>0.274568</v>
      </c>
      <c r="I333" s="20" t="n">
        <v>1.392761</v>
      </c>
      <c r="J333" s="20" t="n">
        <v>0.47702</v>
      </c>
      <c r="K333" s="20" t="n">
        <v>-0.327161</v>
      </c>
      <c r="L333" s="20" t="n">
        <v>-0.9616170000000001</v>
      </c>
      <c r="M333" s="17">
        <f>Projection!$C$13*EXP($C$5+SQRT($C$4)*C333)+(Projection!$C$20+MAX(0,Projection!$C$14-Projection!$C$13)/Projection!$C$4-Projection!$C$21)*EXP($C$5+SQRT($C$4)*C333)^0.5</f>
        <v/>
      </c>
      <c r="N333" s="17">
        <f>M333*EXP($C$5+SQRT($C$4)*D333)+(Projection!$D$20+MAX(0,Projection!$C$24-M333)/Projection!$C$4-Projection!$D$21)*EXP($C$5+SQRT($C$4)*D333)^0.5</f>
        <v/>
      </c>
      <c r="O333" s="17">
        <f>N333*EXP($C$5+SQRT($C$4)*E333)+(Projection!$E$20+MAX(0,Projection!$D$24-N333)/Projection!$C$4-Projection!$E$21)*EXP($C$5+SQRT($C$4)*E333)^0.5</f>
        <v/>
      </c>
      <c r="P333" s="17">
        <f>O333*EXP($C$5+SQRT($C$4)*F333)+(Projection!$F$20+MAX(0,Projection!$E$24-O333)/Projection!$C$4-Projection!$F$21)*EXP($C$5+SQRT($C$4)*F333)^0.5</f>
        <v/>
      </c>
      <c r="Q333" s="17">
        <f>P333*EXP($C$5+SQRT($C$4)*G333)+(Projection!$G$20+MAX(0,Projection!$F$24-P333)/Projection!$C$4-Projection!$G$21)*EXP($C$5+SQRT($C$4)*G333)^0.5</f>
        <v/>
      </c>
      <c r="R333" s="17">
        <f>Q333*EXP($C$5+SQRT($C$4)*H333)+(Projection!$H$20+MAX(0,Projection!$G$24-Q333)/Projection!$C$4-Projection!$H$21)*EXP($C$5+SQRT($C$4)*H333)^0.5</f>
        <v/>
      </c>
      <c r="S333" s="17">
        <f>R333*EXP($C$5+SQRT($C$4)*I333)+(Projection!$I$20+MAX(0,Projection!$H$24-R333)/Projection!$C$4-Projection!$I$21)*EXP($C$5+SQRT($C$4)*I333)^0.5</f>
        <v/>
      </c>
      <c r="T333" s="17">
        <f>S333*EXP($C$5+SQRT($C$4)*J333)+(Projection!$J$20+MAX(0,Projection!$I$24-S333)/Projection!$C$4-Projection!$J$21)*EXP($C$5+SQRT($C$4)*J333)^0.5</f>
        <v/>
      </c>
      <c r="U333" s="17">
        <f>T333*EXP($C$5+SQRT($C$4)*K333)+(Projection!$K$20+MAX(0,Projection!$J$24-T333)/Projection!$C$4-Projection!$K$21)*EXP($C$5+SQRT($C$4)*K333)^0.5</f>
        <v/>
      </c>
      <c r="V333" s="17">
        <f>U333*EXP($C$5+SQRT($C$4)*L333)+(Projection!$L$20+MAX(0,Projection!$K$24-U333)/Projection!$C$4-Projection!$L$21)*EXP($C$5+SQRT($C$4)*L333)^0.5</f>
        <v/>
      </c>
      <c r="W333" s="13">
        <f>M333/Projection!$C$24</f>
        <v/>
      </c>
      <c r="X333" s="13">
        <f>N333/Projection!$D$24</f>
        <v/>
      </c>
      <c r="Y333" s="13">
        <f>O333/Projection!$E$24</f>
        <v/>
      </c>
      <c r="Z333" s="13">
        <f>P333/Projection!$F$24</f>
        <v/>
      </c>
      <c r="AA333" s="13">
        <f>Q333/Projection!$G$24</f>
        <v/>
      </c>
      <c r="AB333" s="13">
        <f>R333/Projection!$H$24</f>
        <v/>
      </c>
      <c r="AC333" s="13">
        <f>S333/Projection!$I$24</f>
        <v/>
      </c>
      <c r="AD333" s="13">
        <f>T333/Projection!$J$24</f>
        <v/>
      </c>
      <c r="AE333" s="13">
        <f>U333/Projection!$K$24</f>
        <v/>
      </c>
      <c r="AF333" s="13">
        <f>V333/Projection!$L$24</f>
        <v/>
      </c>
      <c r="AG333" s="13">
        <f>MIN(W333:AF333)</f>
        <v/>
      </c>
    </row>
    <row r="334">
      <c r="B334" s="2" t="n">
        <v>321</v>
      </c>
      <c r="C334" s="20" t="n">
        <v>-1.943424</v>
      </c>
      <c r="D334" s="20" t="n">
        <v>-1.131719</v>
      </c>
      <c r="E334" s="20" t="n">
        <v>0.463638</v>
      </c>
      <c r="F334" s="20" t="n">
        <v>0.711117</v>
      </c>
      <c r="G334" s="20" t="n">
        <v>0.02087</v>
      </c>
      <c r="H334" s="20" t="n">
        <v>0.095856</v>
      </c>
      <c r="I334" s="20" t="n">
        <v>-1.753514</v>
      </c>
      <c r="J334" s="20" t="n">
        <v>0.964129</v>
      </c>
      <c r="K334" s="20" t="n">
        <v>-0.733407</v>
      </c>
      <c r="L334" s="20" t="n">
        <v>-0.5577800000000001</v>
      </c>
      <c r="M334" s="17">
        <f>Projection!$C$13*EXP($C$5+SQRT($C$4)*C334)+(Projection!$C$20+MAX(0,Projection!$C$14-Projection!$C$13)/Projection!$C$4-Projection!$C$21)*EXP($C$5+SQRT($C$4)*C334)^0.5</f>
        <v/>
      </c>
      <c r="N334" s="17">
        <f>M334*EXP($C$5+SQRT($C$4)*D334)+(Projection!$D$20+MAX(0,Projection!$C$24-M334)/Projection!$C$4-Projection!$D$21)*EXP($C$5+SQRT($C$4)*D334)^0.5</f>
        <v/>
      </c>
      <c r="O334" s="17">
        <f>N334*EXP($C$5+SQRT($C$4)*E334)+(Projection!$E$20+MAX(0,Projection!$D$24-N334)/Projection!$C$4-Projection!$E$21)*EXP($C$5+SQRT($C$4)*E334)^0.5</f>
        <v/>
      </c>
      <c r="P334" s="17">
        <f>O334*EXP($C$5+SQRT($C$4)*F334)+(Projection!$F$20+MAX(0,Projection!$E$24-O334)/Projection!$C$4-Projection!$F$21)*EXP($C$5+SQRT($C$4)*F334)^0.5</f>
        <v/>
      </c>
      <c r="Q334" s="17">
        <f>P334*EXP($C$5+SQRT($C$4)*G334)+(Projection!$G$20+MAX(0,Projection!$F$24-P334)/Projection!$C$4-Projection!$G$21)*EXP($C$5+SQRT($C$4)*G334)^0.5</f>
        <v/>
      </c>
      <c r="R334" s="17">
        <f>Q334*EXP($C$5+SQRT($C$4)*H334)+(Projection!$H$20+MAX(0,Projection!$G$24-Q334)/Projection!$C$4-Projection!$H$21)*EXP($C$5+SQRT($C$4)*H334)^0.5</f>
        <v/>
      </c>
      <c r="S334" s="17">
        <f>R334*EXP($C$5+SQRT($C$4)*I334)+(Projection!$I$20+MAX(0,Projection!$H$24-R334)/Projection!$C$4-Projection!$I$21)*EXP($C$5+SQRT($C$4)*I334)^0.5</f>
        <v/>
      </c>
      <c r="T334" s="17">
        <f>S334*EXP($C$5+SQRT($C$4)*J334)+(Projection!$J$20+MAX(0,Projection!$I$24-S334)/Projection!$C$4-Projection!$J$21)*EXP($C$5+SQRT($C$4)*J334)^0.5</f>
        <v/>
      </c>
      <c r="U334" s="17">
        <f>T334*EXP($C$5+SQRT($C$4)*K334)+(Projection!$K$20+MAX(0,Projection!$J$24-T334)/Projection!$C$4-Projection!$K$21)*EXP($C$5+SQRT($C$4)*K334)^0.5</f>
        <v/>
      </c>
      <c r="V334" s="17">
        <f>U334*EXP($C$5+SQRT($C$4)*L334)+(Projection!$L$20+MAX(0,Projection!$K$24-U334)/Projection!$C$4-Projection!$L$21)*EXP($C$5+SQRT($C$4)*L334)^0.5</f>
        <v/>
      </c>
      <c r="W334" s="13">
        <f>M334/Projection!$C$24</f>
        <v/>
      </c>
      <c r="X334" s="13">
        <f>N334/Projection!$D$24</f>
        <v/>
      </c>
      <c r="Y334" s="13">
        <f>O334/Projection!$E$24</f>
        <v/>
      </c>
      <c r="Z334" s="13">
        <f>P334/Projection!$F$24</f>
        <v/>
      </c>
      <c r="AA334" s="13">
        <f>Q334/Projection!$G$24</f>
        <v/>
      </c>
      <c r="AB334" s="13">
        <f>R334/Projection!$H$24</f>
        <v/>
      </c>
      <c r="AC334" s="13">
        <f>S334/Projection!$I$24</f>
        <v/>
      </c>
      <c r="AD334" s="13">
        <f>T334/Projection!$J$24</f>
        <v/>
      </c>
      <c r="AE334" s="13">
        <f>U334/Projection!$K$24</f>
        <v/>
      </c>
      <c r="AF334" s="13">
        <f>V334/Projection!$L$24</f>
        <v/>
      </c>
      <c r="AG334" s="13">
        <f>MIN(W334:AF334)</f>
        <v/>
      </c>
    </row>
    <row r="335">
      <c r="B335" s="2" t="n">
        <v>322</v>
      </c>
      <c r="C335" s="20" t="n">
        <v>1.798888</v>
      </c>
      <c r="D335" s="20" t="n">
        <v>-0.047479</v>
      </c>
      <c r="E335" s="20" t="n">
        <v>-1.35058</v>
      </c>
      <c r="F335" s="20" t="n">
        <v>-0.634634</v>
      </c>
      <c r="G335" s="20" t="n">
        <v>-0.028403</v>
      </c>
      <c r="H335" s="20" t="n">
        <v>1.121131</v>
      </c>
      <c r="I335" s="20" t="n">
        <v>0.411004</v>
      </c>
      <c r="J335" s="20" t="n">
        <v>-1.214179</v>
      </c>
      <c r="K335" s="20" t="n">
        <v>0.160905</v>
      </c>
      <c r="L335" s="20" t="n">
        <v>1.164749</v>
      </c>
      <c r="M335" s="17">
        <f>Projection!$C$13*EXP($C$5+SQRT($C$4)*C335)+(Projection!$C$20+MAX(0,Projection!$C$14-Projection!$C$13)/Projection!$C$4-Projection!$C$21)*EXP($C$5+SQRT($C$4)*C335)^0.5</f>
        <v/>
      </c>
      <c r="N335" s="17">
        <f>M335*EXP($C$5+SQRT($C$4)*D335)+(Projection!$D$20+MAX(0,Projection!$C$24-M335)/Projection!$C$4-Projection!$D$21)*EXP($C$5+SQRT($C$4)*D335)^0.5</f>
        <v/>
      </c>
      <c r="O335" s="17">
        <f>N335*EXP($C$5+SQRT($C$4)*E335)+(Projection!$E$20+MAX(0,Projection!$D$24-N335)/Projection!$C$4-Projection!$E$21)*EXP($C$5+SQRT($C$4)*E335)^0.5</f>
        <v/>
      </c>
      <c r="P335" s="17">
        <f>O335*EXP($C$5+SQRT($C$4)*F335)+(Projection!$F$20+MAX(0,Projection!$E$24-O335)/Projection!$C$4-Projection!$F$21)*EXP($C$5+SQRT($C$4)*F335)^0.5</f>
        <v/>
      </c>
      <c r="Q335" s="17">
        <f>P335*EXP($C$5+SQRT($C$4)*G335)+(Projection!$G$20+MAX(0,Projection!$F$24-P335)/Projection!$C$4-Projection!$G$21)*EXP($C$5+SQRT($C$4)*G335)^0.5</f>
        <v/>
      </c>
      <c r="R335" s="17">
        <f>Q335*EXP($C$5+SQRT($C$4)*H335)+(Projection!$H$20+MAX(0,Projection!$G$24-Q335)/Projection!$C$4-Projection!$H$21)*EXP($C$5+SQRT($C$4)*H335)^0.5</f>
        <v/>
      </c>
      <c r="S335" s="17">
        <f>R335*EXP($C$5+SQRT($C$4)*I335)+(Projection!$I$20+MAX(0,Projection!$H$24-R335)/Projection!$C$4-Projection!$I$21)*EXP($C$5+SQRT($C$4)*I335)^0.5</f>
        <v/>
      </c>
      <c r="T335" s="17">
        <f>S335*EXP($C$5+SQRT($C$4)*J335)+(Projection!$J$20+MAX(0,Projection!$I$24-S335)/Projection!$C$4-Projection!$J$21)*EXP($C$5+SQRT($C$4)*J335)^0.5</f>
        <v/>
      </c>
      <c r="U335" s="17">
        <f>T335*EXP($C$5+SQRT($C$4)*K335)+(Projection!$K$20+MAX(0,Projection!$J$24-T335)/Projection!$C$4-Projection!$K$21)*EXP($C$5+SQRT($C$4)*K335)^0.5</f>
        <v/>
      </c>
      <c r="V335" s="17">
        <f>U335*EXP($C$5+SQRT($C$4)*L335)+(Projection!$L$20+MAX(0,Projection!$K$24-U335)/Projection!$C$4-Projection!$L$21)*EXP($C$5+SQRT($C$4)*L335)^0.5</f>
        <v/>
      </c>
      <c r="W335" s="13">
        <f>M335/Projection!$C$24</f>
        <v/>
      </c>
      <c r="X335" s="13">
        <f>N335/Projection!$D$24</f>
        <v/>
      </c>
      <c r="Y335" s="13">
        <f>O335/Projection!$E$24</f>
        <v/>
      </c>
      <c r="Z335" s="13">
        <f>P335/Projection!$F$24</f>
        <v/>
      </c>
      <c r="AA335" s="13">
        <f>Q335/Projection!$G$24</f>
        <v/>
      </c>
      <c r="AB335" s="13">
        <f>R335/Projection!$H$24</f>
        <v/>
      </c>
      <c r="AC335" s="13">
        <f>S335/Projection!$I$24</f>
        <v/>
      </c>
      <c r="AD335" s="13">
        <f>T335/Projection!$J$24</f>
        <v/>
      </c>
      <c r="AE335" s="13">
        <f>U335/Projection!$K$24</f>
        <v/>
      </c>
      <c r="AF335" s="13">
        <f>V335/Projection!$L$24</f>
        <v/>
      </c>
      <c r="AG335" s="13">
        <f>MIN(W335:AF335)</f>
        <v/>
      </c>
    </row>
    <row r="336">
      <c r="B336" s="2" t="n">
        <v>323</v>
      </c>
      <c r="C336" s="20" t="n">
        <v>-1.173767</v>
      </c>
      <c r="D336" s="20" t="n">
        <v>0.526033</v>
      </c>
      <c r="E336" s="20" t="n">
        <v>-0.990391</v>
      </c>
      <c r="F336" s="20" t="n">
        <v>-1.2763</v>
      </c>
      <c r="G336" s="20" t="n">
        <v>-1.451822</v>
      </c>
      <c r="H336" s="20" t="n">
        <v>0.004465</v>
      </c>
      <c r="I336" s="20" t="n">
        <v>1.61103</v>
      </c>
      <c r="J336" s="20" t="n">
        <v>0.870234</v>
      </c>
      <c r="K336" s="20" t="n">
        <v>-1.137946</v>
      </c>
      <c r="L336" s="20" t="n">
        <v>1.640811</v>
      </c>
      <c r="M336" s="17">
        <f>Projection!$C$13*EXP($C$5+SQRT($C$4)*C336)+(Projection!$C$20+MAX(0,Projection!$C$14-Projection!$C$13)/Projection!$C$4-Projection!$C$21)*EXP($C$5+SQRT($C$4)*C336)^0.5</f>
        <v/>
      </c>
      <c r="N336" s="17">
        <f>M336*EXP($C$5+SQRT($C$4)*D336)+(Projection!$D$20+MAX(0,Projection!$C$24-M336)/Projection!$C$4-Projection!$D$21)*EXP($C$5+SQRT($C$4)*D336)^0.5</f>
        <v/>
      </c>
      <c r="O336" s="17">
        <f>N336*EXP($C$5+SQRT($C$4)*E336)+(Projection!$E$20+MAX(0,Projection!$D$24-N336)/Projection!$C$4-Projection!$E$21)*EXP($C$5+SQRT($C$4)*E336)^0.5</f>
        <v/>
      </c>
      <c r="P336" s="17">
        <f>O336*EXP($C$5+SQRT($C$4)*F336)+(Projection!$F$20+MAX(0,Projection!$E$24-O336)/Projection!$C$4-Projection!$F$21)*EXP($C$5+SQRT($C$4)*F336)^0.5</f>
        <v/>
      </c>
      <c r="Q336" s="17">
        <f>P336*EXP($C$5+SQRT($C$4)*G336)+(Projection!$G$20+MAX(0,Projection!$F$24-P336)/Projection!$C$4-Projection!$G$21)*EXP($C$5+SQRT($C$4)*G336)^0.5</f>
        <v/>
      </c>
      <c r="R336" s="17">
        <f>Q336*EXP($C$5+SQRT($C$4)*H336)+(Projection!$H$20+MAX(0,Projection!$G$24-Q336)/Projection!$C$4-Projection!$H$21)*EXP($C$5+SQRT($C$4)*H336)^0.5</f>
        <v/>
      </c>
      <c r="S336" s="17">
        <f>R336*EXP($C$5+SQRT($C$4)*I336)+(Projection!$I$20+MAX(0,Projection!$H$24-R336)/Projection!$C$4-Projection!$I$21)*EXP($C$5+SQRT($C$4)*I336)^0.5</f>
        <v/>
      </c>
      <c r="T336" s="17">
        <f>S336*EXP($C$5+SQRT($C$4)*J336)+(Projection!$J$20+MAX(0,Projection!$I$24-S336)/Projection!$C$4-Projection!$J$21)*EXP($C$5+SQRT($C$4)*J336)^0.5</f>
        <v/>
      </c>
      <c r="U336" s="17">
        <f>T336*EXP($C$5+SQRT($C$4)*K336)+(Projection!$K$20+MAX(0,Projection!$J$24-T336)/Projection!$C$4-Projection!$K$21)*EXP($C$5+SQRT($C$4)*K336)^0.5</f>
        <v/>
      </c>
      <c r="V336" s="17">
        <f>U336*EXP($C$5+SQRT($C$4)*L336)+(Projection!$L$20+MAX(0,Projection!$K$24-U336)/Projection!$C$4-Projection!$L$21)*EXP($C$5+SQRT($C$4)*L336)^0.5</f>
        <v/>
      </c>
      <c r="W336" s="13">
        <f>M336/Projection!$C$24</f>
        <v/>
      </c>
      <c r="X336" s="13">
        <f>N336/Projection!$D$24</f>
        <v/>
      </c>
      <c r="Y336" s="13">
        <f>O336/Projection!$E$24</f>
        <v/>
      </c>
      <c r="Z336" s="13">
        <f>P336/Projection!$F$24</f>
        <v/>
      </c>
      <c r="AA336" s="13">
        <f>Q336/Projection!$G$24</f>
        <v/>
      </c>
      <c r="AB336" s="13">
        <f>R336/Projection!$H$24</f>
        <v/>
      </c>
      <c r="AC336" s="13">
        <f>S336/Projection!$I$24</f>
        <v/>
      </c>
      <c r="AD336" s="13">
        <f>T336/Projection!$J$24</f>
        <v/>
      </c>
      <c r="AE336" s="13">
        <f>U336/Projection!$K$24</f>
        <v/>
      </c>
      <c r="AF336" s="13">
        <f>V336/Projection!$L$24</f>
        <v/>
      </c>
      <c r="AG336" s="13">
        <f>MIN(W336:AF336)</f>
        <v/>
      </c>
    </row>
    <row r="337">
      <c r="B337" s="2" t="n">
        <v>324</v>
      </c>
      <c r="C337" s="20" t="n">
        <v>0.075582</v>
      </c>
      <c r="D337" s="20" t="n">
        <v>-1.56298</v>
      </c>
      <c r="E337" s="20" t="n">
        <v>1.64522</v>
      </c>
      <c r="F337" s="20" t="n">
        <v>-2.433132</v>
      </c>
      <c r="G337" s="20" t="n">
        <v>-1.142194</v>
      </c>
      <c r="H337" s="20" t="n">
        <v>0.927053</v>
      </c>
      <c r="I337" s="20" t="n">
        <v>0.498503</v>
      </c>
      <c r="J337" s="20" t="n">
        <v>0.769631</v>
      </c>
      <c r="K337" s="20" t="n">
        <v>-1.74575</v>
      </c>
      <c r="L337" s="20" t="n">
        <v>0.077279</v>
      </c>
      <c r="M337" s="17">
        <f>Projection!$C$13*EXP($C$5+SQRT($C$4)*C337)+(Projection!$C$20+MAX(0,Projection!$C$14-Projection!$C$13)/Projection!$C$4-Projection!$C$21)*EXP($C$5+SQRT($C$4)*C337)^0.5</f>
        <v/>
      </c>
      <c r="N337" s="17">
        <f>M337*EXP($C$5+SQRT($C$4)*D337)+(Projection!$D$20+MAX(0,Projection!$C$24-M337)/Projection!$C$4-Projection!$D$21)*EXP($C$5+SQRT($C$4)*D337)^0.5</f>
        <v/>
      </c>
      <c r="O337" s="17">
        <f>N337*EXP($C$5+SQRT($C$4)*E337)+(Projection!$E$20+MAX(0,Projection!$D$24-N337)/Projection!$C$4-Projection!$E$21)*EXP($C$5+SQRT($C$4)*E337)^0.5</f>
        <v/>
      </c>
      <c r="P337" s="17">
        <f>O337*EXP($C$5+SQRT($C$4)*F337)+(Projection!$F$20+MAX(0,Projection!$E$24-O337)/Projection!$C$4-Projection!$F$21)*EXP($C$5+SQRT($C$4)*F337)^0.5</f>
        <v/>
      </c>
      <c r="Q337" s="17">
        <f>P337*EXP($C$5+SQRT($C$4)*G337)+(Projection!$G$20+MAX(0,Projection!$F$24-P337)/Projection!$C$4-Projection!$G$21)*EXP($C$5+SQRT($C$4)*G337)^0.5</f>
        <v/>
      </c>
      <c r="R337" s="17">
        <f>Q337*EXP($C$5+SQRT($C$4)*H337)+(Projection!$H$20+MAX(0,Projection!$G$24-Q337)/Projection!$C$4-Projection!$H$21)*EXP($C$5+SQRT($C$4)*H337)^0.5</f>
        <v/>
      </c>
      <c r="S337" s="17">
        <f>R337*EXP($C$5+SQRT($C$4)*I337)+(Projection!$I$20+MAX(0,Projection!$H$24-R337)/Projection!$C$4-Projection!$I$21)*EXP($C$5+SQRT($C$4)*I337)^0.5</f>
        <v/>
      </c>
      <c r="T337" s="17">
        <f>S337*EXP($C$5+SQRT($C$4)*J337)+(Projection!$J$20+MAX(0,Projection!$I$24-S337)/Projection!$C$4-Projection!$J$21)*EXP($C$5+SQRT($C$4)*J337)^0.5</f>
        <v/>
      </c>
      <c r="U337" s="17">
        <f>T337*EXP($C$5+SQRT($C$4)*K337)+(Projection!$K$20+MAX(0,Projection!$J$24-T337)/Projection!$C$4-Projection!$K$21)*EXP($C$5+SQRT($C$4)*K337)^0.5</f>
        <v/>
      </c>
      <c r="V337" s="17">
        <f>U337*EXP($C$5+SQRT($C$4)*L337)+(Projection!$L$20+MAX(0,Projection!$K$24-U337)/Projection!$C$4-Projection!$L$21)*EXP($C$5+SQRT($C$4)*L337)^0.5</f>
        <v/>
      </c>
      <c r="W337" s="13">
        <f>M337/Projection!$C$24</f>
        <v/>
      </c>
      <c r="X337" s="13">
        <f>N337/Projection!$D$24</f>
        <v/>
      </c>
      <c r="Y337" s="13">
        <f>O337/Projection!$E$24</f>
        <v/>
      </c>
      <c r="Z337" s="13">
        <f>P337/Projection!$F$24</f>
        <v/>
      </c>
      <c r="AA337" s="13">
        <f>Q337/Projection!$G$24</f>
        <v/>
      </c>
      <c r="AB337" s="13">
        <f>R337/Projection!$H$24</f>
        <v/>
      </c>
      <c r="AC337" s="13">
        <f>S337/Projection!$I$24</f>
        <v/>
      </c>
      <c r="AD337" s="13">
        <f>T337/Projection!$J$24</f>
        <v/>
      </c>
      <c r="AE337" s="13">
        <f>U337/Projection!$K$24</f>
        <v/>
      </c>
      <c r="AF337" s="13">
        <f>V337/Projection!$L$24</f>
        <v/>
      </c>
      <c r="AG337" s="13">
        <f>MIN(W337:AF337)</f>
        <v/>
      </c>
    </row>
    <row r="338">
      <c r="B338" s="2" t="n">
        <v>325</v>
      </c>
      <c r="C338" s="20" t="n">
        <v>1.143925</v>
      </c>
      <c r="D338" s="20" t="n">
        <v>1.623591</v>
      </c>
      <c r="E338" s="20" t="n">
        <v>-0.915196</v>
      </c>
      <c r="F338" s="20" t="n">
        <v>-0.982863</v>
      </c>
      <c r="G338" s="20" t="n">
        <v>0.153997</v>
      </c>
      <c r="H338" s="20" t="n">
        <v>-1.343508</v>
      </c>
      <c r="I338" s="20" t="n">
        <v>-0.153744</v>
      </c>
      <c r="J338" s="20" t="n">
        <v>0.359829</v>
      </c>
      <c r="K338" s="20" t="n">
        <v>-0.928992</v>
      </c>
      <c r="L338" s="20" t="n">
        <v>-1.11227</v>
      </c>
      <c r="M338" s="17">
        <f>Projection!$C$13*EXP($C$5+SQRT($C$4)*C338)+(Projection!$C$20+MAX(0,Projection!$C$14-Projection!$C$13)/Projection!$C$4-Projection!$C$21)*EXP($C$5+SQRT($C$4)*C338)^0.5</f>
        <v/>
      </c>
      <c r="N338" s="17">
        <f>M338*EXP($C$5+SQRT($C$4)*D338)+(Projection!$D$20+MAX(0,Projection!$C$24-M338)/Projection!$C$4-Projection!$D$21)*EXP($C$5+SQRT($C$4)*D338)^0.5</f>
        <v/>
      </c>
      <c r="O338" s="17">
        <f>N338*EXP($C$5+SQRT($C$4)*E338)+(Projection!$E$20+MAX(0,Projection!$D$24-N338)/Projection!$C$4-Projection!$E$21)*EXP($C$5+SQRT($C$4)*E338)^0.5</f>
        <v/>
      </c>
      <c r="P338" s="17">
        <f>O338*EXP($C$5+SQRT($C$4)*F338)+(Projection!$F$20+MAX(0,Projection!$E$24-O338)/Projection!$C$4-Projection!$F$21)*EXP($C$5+SQRT($C$4)*F338)^0.5</f>
        <v/>
      </c>
      <c r="Q338" s="17">
        <f>P338*EXP($C$5+SQRT($C$4)*G338)+(Projection!$G$20+MAX(0,Projection!$F$24-P338)/Projection!$C$4-Projection!$G$21)*EXP($C$5+SQRT($C$4)*G338)^0.5</f>
        <v/>
      </c>
      <c r="R338" s="17">
        <f>Q338*EXP($C$5+SQRT($C$4)*H338)+(Projection!$H$20+MAX(0,Projection!$G$24-Q338)/Projection!$C$4-Projection!$H$21)*EXP($C$5+SQRT($C$4)*H338)^0.5</f>
        <v/>
      </c>
      <c r="S338" s="17">
        <f>R338*EXP($C$5+SQRT($C$4)*I338)+(Projection!$I$20+MAX(0,Projection!$H$24-R338)/Projection!$C$4-Projection!$I$21)*EXP($C$5+SQRT($C$4)*I338)^0.5</f>
        <v/>
      </c>
      <c r="T338" s="17">
        <f>S338*EXP($C$5+SQRT($C$4)*J338)+(Projection!$J$20+MAX(0,Projection!$I$24-S338)/Projection!$C$4-Projection!$J$21)*EXP($C$5+SQRT($C$4)*J338)^0.5</f>
        <v/>
      </c>
      <c r="U338" s="17">
        <f>T338*EXP($C$5+SQRT($C$4)*K338)+(Projection!$K$20+MAX(0,Projection!$J$24-T338)/Projection!$C$4-Projection!$K$21)*EXP($C$5+SQRT($C$4)*K338)^0.5</f>
        <v/>
      </c>
      <c r="V338" s="17">
        <f>U338*EXP($C$5+SQRT($C$4)*L338)+(Projection!$L$20+MAX(0,Projection!$K$24-U338)/Projection!$C$4-Projection!$L$21)*EXP($C$5+SQRT($C$4)*L338)^0.5</f>
        <v/>
      </c>
      <c r="W338" s="13">
        <f>M338/Projection!$C$24</f>
        <v/>
      </c>
      <c r="X338" s="13">
        <f>N338/Projection!$D$24</f>
        <v/>
      </c>
      <c r="Y338" s="13">
        <f>O338/Projection!$E$24</f>
        <v/>
      </c>
      <c r="Z338" s="13">
        <f>P338/Projection!$F$24</f>
        <v/>
      </c>
      <c r="AA338" s="13">
        <f>Q338/Projection!$G$24</f>
        <v/>
      </c>
      <c r="AB338" s="13">
        <f>R338/Projection!$H$24</f>
        <v/>
      </c>
      <c r="AC338" s="13">
        <f>S338/Projection!$I$24</f>
        <v/>
      </c>
      <c r="AD338" s="13">
        <f>T338/Projection!$J$24</f>
        <v/>
      </c>
      <c r="AE338" s="13">
        <f>U338/Projection!$K$24</f>
        <v/>
      </c>
      <c r="AF338" s="13">
        <f>V338/Projection!$L$24</f>
        <v/>
      </c>
      <c r="AG338" s="13">
        <f>MIN(W338:AF338)</f>
        <v/>
      </c>
    </row>
    <row r="339">
      <c r="B339" s="2" t="n">
        <v>326</v>
      </c>
      <c r="C339" s="20" t="n">
        <v>-0.475748</v>
      </c>
      <c r="D339" s="20" t="n">
        <v>-1.10146</v>
      </c>
      <c r="E339" s="20" t="n">
        <v>0.299727</v>
      </c>
      <c r="F339" s="20" t="n">
        <v>-0.523647</v>
      </c>
      <c r="G339" s="20" t="n">
        <v>-0.227623</v>
      </c>
      <c r="H339" s="20" t="n">
        <v>-0.389519</v>
      </c>
      <c r="I339" s="20" t="n">
        <v>-0.697832</v>
      </c>
      <c r="J339" s="20" t="n">
        <v>1.595455</v>
      </c>
      <c r="K339" s="20" t="n">
        <v>0.310051</v>
      </c>
      <c r="L339" s="20" t="n">
        <v>1.217505</v>
      </c>
      <c r="M339" s="17">
        <f>Projection!$C$13*EXP($C$5+SQRT($C$4)*C339)+(Projection!$C$20+MAX(0,Projection!$C$14-Projection!$C$13)/Projection!$C$4-Projection!$C$21)*EXP($C$5+SQRT($C$4)*C339)^0.5</f>
        <v/>
      </c>
      <c r="N339" s="17">
        <f>M339*EXP($C$5+SQRT($C$4)*D339)+(Projection!$D$20+MAX(0,Projection!$C$24-M339)/Projection!$C$4-Projection!$D$21)*EXP($C$5+SQRT($C$4)*D339)^0.5</f>
        <v/>
      </c>
      <c r="O339" s="17">
        <f>N339*EXP($C$5+SQRT($C$4)*E339)+(Projection!$E$20+MAX(0,Projection!$D$24-N339)/Projection!$C$4-Projection!$E$21)*EXP($C$5+SQRT($C$4)*E339)^0.5</f>
        <v/>
      </c>
      <c r="P339" s="17">
        <f>O339*EXP($C$5+SQRT($C$4)*F339)+(Projection!$F$20+MAX(0,Projection!$E$24-O339)/Projection!$C$4-Projection!$F$21)*EXP($C$5+SQRT($C$4)*F339)^0.5</f>
        <v/>
      </c>
      <c r="Q339" s="17">
        <f>P339*EXP($C$5+SQRT($C$4)*G339)+(Projection!$G$20+MAX(0,Projection!$F$24-P339)/Projection!$C$4-Projection!$G$21)*EXP($C$5+SQRT($C$4)*G339)^0.5</f>
        <v/>
      </c>
      <c r="R339" s="17">
        <f>Q339*EXP($C$5+SQRT($C$4)*H339)+(Projection!$H$20+MAX(0,Projection!$G$24-Q339)/Projection!$C$4-Projection!$H$21)*EXP($C$5+SQRT($C$4)*H339)^0.5</f>
        <v/>
      </c>
      <c r="S339" s="17">
        <f>R339*EXP($C$5+SQRT($C$4)*I339)+(Projection!$I$20+MAX(0,Projection!$H$24-R339)/Projection!$C$4-Projection!$I$21)*EXP($C$5+SQRT($C$4)*I339)^0.5</f>
        <v/>
      </c>
      <c r="T339" s="17">
        <f>S339*EXP($C$5+SQRT($C$4)*J339)+(Projection!$J$20+MAX(0,Projection!$I$24-S339)/Projection!$C$4-Projection!$J$21)*EXP($C$5+SQRT($C$4)*J339)^0.5</f>
        <v/>
      </c>
      <c r="U339" s="17">
        <f>T339*EXP($C$5+SQRT($C$4)*K339)+(Projection!$K$20+MAX(0,Projection!$J$24-T339)/Projection!$C$4-Projection!$K$21)*EXP($C$5+SQRT($C$4)*K339)^0.5</f>
        <v/>
      </c>
      <c r="V339" s="17">
        <f>U339*EXP($C$5+SQRT($C$4)*L339)+(Projection!$L$20+MAX(0,Projection!$K$24-U339)/Projection!$C$4-Projection!$L$21)*EXP($C$5+SQRT($C$4)*L339)^0.5</f>
        <v/>
      </c>
      <c r="W339" s="13">
        <f>M339/Projection!$C$24</f>
        <v/>
      </c>
      <c r="X339" s="13">
        <f>N339/Projection!$D$24</f>
        <v/>
      </c>
      <c r="Y339" s="13">
        <f>O339/Projection!$E$24</f>
        <v/>
      </c>
      <c r="Z339" s="13">
        <f>P339/Projection!$F$24</f>
        <v/>
      </c>
      <c r="AA339" s="13">
        <f>Q339/Projection!$G$24</f>
        <v/>
      </c>
      <c r="AB339" s="13">
        <f>R339/Projection!$H$24</f>
        <v/>
      </c>
      <c r="AC339" s="13">
        <f>S339/Projection!$I$24</f>
        <v/>
      </c>
      <c r="AD339" s="13">
        <f>T339/Projection!$J$24</f>
        <v/>
      </c>
      <c r="AE339" s="13">
        <f>U339/Projection!$K$24</f>
        <v/>
      </c>
      <c r="AF339" s="13">
        <f>V339/Projection!$L$24</f>
        <v/>
      </c>
      <c r="AG339" s="13">
        <f>MIN(W339:AF339)</f>
        <v/>
      </c>
    </row>
    <row r="340">
      <c r="B340" s="2" t="n">
        <v>327</v>
      </c>
      <c r="C340" s="20" t="n">
        <v>-1.368578</v>
      </c>
      <c r="D340" s="20" t="n">
        <v>0.532752</v>
      </c>
      <c r="E340" s="20" t="n">
        <v>-0.5643550000000001</v>
      </c>
      <c r="F340" s="20" t="n">
        <v>0.857333</v>
      </c>
      <c r="G340" s="20" t="n">
        <v>0.316181</v>
      </c>
      <c r="H340" s="20" t="n">
        <v>-1.135538</v>
      </c>
      <c r="I340" s="20" t="n">
        <v>0.054493</v>
      </c>
      <c r="J340" s="20" t="n">
        <v>-0.658148</v>
      </c>
      <c r="K340" s="20" t="n">
        <v>0.790362</v>
      </c>
      <c r="L340" s="20" t="n">
        <v>0.672272</v>
      </c>
      <c r="M340" s="17">
        <f>Projection!$C$13*EXP($C$5+SQRT($C$4)*C340)+(Projection!$C$20+MAX(0,Projection!$C$14-Projection!$C$13)/Projection!$C$4-Projection!$C$21)*EXP($C$5+SQRT($C$4)*C340)^0.5</f>
        <v/>
      </c>
      <c r="N340" s="17">
        <f>M340*EXP($C$5+SQRT($C$4)*D340)+(Projection!$D$20+MAX(0,Projection!$C$24-M340)/Projection!$C$4-Projection!$D$21)*EXP($C$5+SQRT($C$4)*D340)^0.5</f>
        <v/>
      </c>
      <c r="O340" s="17">
        <f>N340*EXP($C$5+SQRT($C$4)*E340)+(Projection!$E$20+MAX(0,Projection!$D$24-N340)/Projection!$C$4-Projection!$E$21)*EXP($C$5+SQRT($C$4)*E340)^0.5</f>
        <v/>
      </c>
      <c r="P340" s="17">
        <f>O340*EXP($C$5+SQRT($C$4)*F340)+(Projection!$F$20+MAX(0,Projection!$E$24-O340)/Projection!$C$4-Projection!$F$21)*EXP($C$5+SQRT($C$4)*F340)^0.5</f>
        <v/>
      </c>
      <c r="Q340" s="17">
        <f>P340*EXP($C$5+SQRT($C$4)*G340)+(Projection!$G$20+MAX(0,Projection!$F$24-P340)/Projection!$C$4-Projection!$G$21)*EXP($C$5+SQRT($C$4)*G340)^0.5</f>
        <v/>
      </c>
      <c r="R340" s="17">
        <f>Q340*EXP($C$5+SQRT($C$4)*H340)+(Projection!$H$20+MAX(0,Projection!$G$24-Q340)/Projection!$C$4-Projection!$H$21)*EXP($C$5+SQRT($C$4)*H340)^0.5</f>
        <v/>
      </c>
      <c r="S340" s="17">
        <f>R340*EXP($C$5+SQRT($C$4)*I340)+(Projection!$I$20+MAX(0,Projection!$H$24-R340)/Projection!$C$4-Projection!$I$21)*EXP($C$5+SQRT($C$4)*I340)^0.5</f>
        <v/>
      </c>
      <c r="T340" s="17">
        <f>S340*EXP($C$5+SQRT($C$4)*J340)+(Projection!$J$20+MAX(0,Projection!$I$24-S340)/Projection!$C$4-Projection!$J$21)*EXP($C$5+SQRT($C$4)*J340)^0.5</f>
        <v/>
      </c>
      <c r="U340" s="17">
        <f>T340*EXP($C$5+SQRT($C$4)*K340)+(Projection!$K$20+MAX(0,Projection!$J$24-T340)/Projection!$C$4-Projection!$K$21)*EXP($C$5+SQRT($C$4)*K340)^0.5</f>
        <v/>
      </c>
      <c r="V340" s="17">
        <f>U340*EXP($C$5+SQRT($C$4)*L340)+(Projection!$L$20+MAX(0,Projection!$K$24-U340)/Projection!$C$4-Projection!$L$21)*EXP($C$5+SQRT($C$4)*L340)^0.5</f>
        <v/>
      </c>
      <c r="W340" s="13">
        <f>M340/Projection!$C$24</f>
        <v/>
      </c>
      <c r="X340" s="13">
        <f>N340/Projection!$D$24</f>
        <v/>
      </c>
      <c r="Y340" s="13">
        <f>O340/Projection!$E$24</f>
        <v/>
      </c>
      <c r="Z340" s="13">
        <f>P340/Projection!$F$24</f>
        <v/>
      </c>
      <c r="AA340" s="13">
        <f>Q340/Projection!$G$24</f>
        <v/>
      </c>
      <c r="AB340" s="13">
        <f>R340/Projection!$H$24</f>
        <v/>
      </c>
      <c r="AC340" s="13">
        <f>S340/Projection!$I$24</f>
        <v/>
      </c>
      <c r="AD340" s="13">
        <f>T340/Projection!$J$24</f>
        <v/>
      </c>
      <c r="AE340" s="13">
        <f>U340/Projection!$K$24</f>
        <v/>
      </c>
      <c r="AF340" s="13">
        <f>V340/Projection!$L$24</f>
        <v/>
      </c>
      <c r="AG340" s="13">
        <f>MIN(W340:AF340)</f>
        <v/>
      </c>
    </row>
    <row r="341">
      <c r="B341" s="2" t="n">
        <v>328</v>
      </c>
      <c r="C341" s="20" t="n">
        <v>-0.410295</v>
      </c>
      <c r="D341" s="20" t="n">
        <v>-0.988937</v>
      </c>
      <c r="E341" s="20" t="n">
        <v>0.725362</v>
      </c>
      <c r="F341" s="20" t="n">
        <v>-0.99477</v>
      </c>
      <c r="G341" s="20" t="n">
        <v>0.961682</v>
      </c>
      <c r="H341" s="20" t="n">
        <v>0.841435</v>
      </c>
      <c r="I341" s="20" t="n">
        <v>-0.612799</v>
      </c>
      <c r="J341" s="20" t="n">
        <v>1.699412</v>
      </c>
      <c r="K341" s="20" t="n">
        <v>-1.481164</v>
      </c>
      <c r="L341" s="20" t="n">
        <v>-2.066018</v>
      </c>
      <c r="M341" s="17">
        <f>Projection!$C$13*EXP($C$5+SQRT($C$4)*C341)+(Projection!$C$20+MAX(0,Projection!$C$14-Projection!$C$13)/Projection!$C$4-Projection!$C$21)*EXP($C$5+SQRT($C$4)*C341)^0.5</f>
        <v/>
      </c>
      <c r="N341" s="17">
        <f>M341*EXP($C$5+SQRT($C$4)*D341)+(Projection!$D$20+MAX(0,Projection!$C$24-M341)/Projection!$C$4-Projection!$D$21)*EXP($C$5+SQRT($C$4)*D341)^0.5</f>
        <v/>
      </c>
      <c r="O341" s="17">
        <f>N341*EXP($C$5+SQRT($C$4)*E341)+(Projection!$E$20+MAX(0,Projection!$D$24-N341)/Projection!$C$4-Projection!$E$21)*EXP($C$5+SQRT($C$4)*E341)^0.5</f>
        <v/>
      </c>
      <c r="P341" s="17">
        <f>O341*EXP($C$5+SQRT($C$4)*F341)+(Projection!$F$20+MAX(0,Projection!$E$24-O341)/Projection!$C$4-Projection!$F$21)*EXP($C$5+SQRT($C$4)*F341)^0.5</f>
        <v/>
      </c>
      <c r="Q341" s="17">
        <f>P341*EXP($C$5+SQRT($C$4)*G341)+(Projection!$G$20+MAX(0,Projection!$F$24-P341)/Projection!$C$4-Projection!$G$21)*EXP($C$5+SQRT($C$4)*G341)^0.5</f>
        <v/>
      </c>
      <c r="R341" s="17">
        <f>Q341*EXP($C$5+SQRT($C$4)*H341)+(Projection!$H$20+MAX(0,Projection!$G$24-Q341)/Projection!$C$4-Projection!$H$21)*EXP($C$5+SQRT($C$4)*H341)^0.5</f>
        <v/>
      </c>
      <c r="S341" s="17">
        <f>R341*EXP($C$5+SQRT($C$4)*I341)+(Projection!$I$20+MAX(0,Projection!$H$24-R341)/Projection!$C$4-Projection!$I$21)*EXP($C$5+SQRT($C$4)*I341)^0.5</f>
        <v/>
      </c>
      <c r="T341" s="17">
        <f>S341*EXP($C$5+SQRT($C$4)*J341)+(Projection!$J$20+MAX(0,Projection!$I$24-S341)/Projection!$C$4-Projection!$J$21)*EXP($C$5+SQRT($C$4)*J341)^0.5</f>
        <v/>
      </c>
      <c r="U341" s="17">
        <f>T341*EXP($C$5+SQRT($C$4)*K341)+(Projection!$K$20+MAX(0,Projection!$J$24-T341)/Projection!$C$4-Projection!$K$21)*EXP($C$5+SQRT($C$4)*K341)^0.5</f>
        <v/>
      </c>
      <c r="V341" s="17">
        <f>U341*EXP($C$5+SQRT($C$4)*L341)+(Projection!$L$20+MAX(0,Projection!$K$24-U341)/Projection!$C$4-Projection!$L$21)*EXP($C$5+SQRT($C$4)*L341)^0.5</f>
        <v/>
      </c>
      <c r="W341" s="13">
        <f>M341/Projection!$C$24</f>
        <v/>
      </c>
      <c r="X341" s="13">
        <f>N341/Projection!$D$24</f>
        <v/>
      </c>
      <c r="Y341" s="13">
        <f>O341/Projection!$E$24</f>
        <v/>
      </c>
      <c r="Z341" s="13">
        <f>P341/Projection!$F$24</f>
        <v/>
      </c>
      <c r="AA341" s="13">
        <f>Q341/Projection!$G$24</f>
        <v/>
      </c>
      <c r="AB341" s="13">
        <f>R341/Projection!$H$24</f>
        <v/>
      </c>
      <c r="AC341" s="13">
        <f>S341/Projection!$I$24</f>
        <v/>
      </c>
      <c r="AD341" s="13">
        <f>T341/Projection!$J$24</f>
        <v/>
      </c>
      <c r="AE341" s="13">
        <f>U341/Projection!$K$24</f>
        <v/>
      </c>
      <c r="AF341" s="13">
        <f>V341/Projection!$L$24</f>
        <v/>
      </c>
      <c r="AG341" s="13">
        <f>MIN(W341:AF341)</f>
        <v/>
      </c>
    </row>
    <row r="342">
      <c r="B342" s="2" t="n">
        <v>329</v>
      </c>
      <c r="C342" s="20" t="n">
        <v>0.405405</v>
      </c>
      <c r="D342" s="20" t="n">
        <v>0.289381</v>
      </c>
      <c r="E342" s="20" t="n">
        <v>-0.704799</v>
      </c>
      <c r="F342" s="20" t="n">
        <v>-2.303678</v>
      </c>
      <c r="G342" s="20" t="n">
        <v>0.633953</v>
      </c>
      <c r="H342" s="20" t="n">
        <v>0.118283</v>
      </c>
      <c r="I342" s="20" t="n">
        <v>0.394343</v>
      </c>
      <c r="J342" s="20" t="n">
        <v>1.170518</v>
      </c>
      <c r="K342" s="20" t="n">
        <v>-0.437331</v>
      </c>
      <c r="L342" s="20" t="n">
        <v>-1.123601</v>
      </c>
      <c r="M342" s="17">
        <f>Projection!$C$13*EXP($C$5+SQRT($C$4)*C342)+(Projection!$C$20+MAX(0,Projection!$C$14-Projection!$C$13)/Projection!$C$4-Projection!$C$21)*EXP($C$5+SQRT($C$4)*C342)^0.5</f>
        <v/>
      </c>
      <c r="N342" s="17">
        <f>M342*EXP($C$5+SQRT($C$4)*D342)+(Projection!$D$20+MAX(0,Projection!$C$24-M342)/Projection!$C$4-Projection!$D$21)*EXP($C$5+SQRT($C$4)*D342)^0.5</f>
        <v/>
      </c>
      <c r="O342" s="17">
        <f>N342*EXP($C$5+SQRT($C$4)*E342)+(Projection!$E$20+MAX(0,Projection!$D$24-N342)/Projection!$C$4-Projection!$E$21)*EXP($C$5+SQRT($C$4)*E342)^0.5</f>
        <v/>
      </c>
      <c r="P342" s="17">
        <f>O342*EXP($C$5+SQRT($C$4)*F342)+(Projection!$F$20+MAX(0,Projection!$E$24-O342)/Projection!$C$4-Projection!$F$21)*EXP($C$5+SQRT($C$4)*F342)^0.5</f>
        <v/>
      </c>
      <c r="Q342" s="17">
        <f>P342*EXP($C$5+SQRT($C$4)*G342)+(Projection!$G$20+MAX(0,Projection!$F$24-P342)/Projection!$C$4-Projection!$G$21)*EXP($C$5+SQRT($C$4)*G342)^0.5</f>
        <v/>
      </c>
      <c r="R342" s="17">
        <f>Q342*EXP($C$5+SQRT($C$4)*H342)+(Projection!$H$20+MAX(0,Projection!$G$24-Q342)/Projection!$C$4-Projection!$H$21)*EXP($C$5+SQRT($C$4)*H342)^0.5</f>
        <v/>
      </c>
      <c r="S342" s="17">
        <f>R342*EXP($C$5+SQRT($C$4)*I342)+(Projection!$I$20+MAX(0,Projection!$H$24-R342)/Projection!$C$4-Projection!$I$21)*EXP($C$5+SQRT($C$4)*I342)^0.5</f>
        <v/>
      </c>
      <c r="T342" s="17">
        <f>S342*EXP($C$5+SQRT($C$4)*J342)+(Projection!$J$20+MAX(0,Projection!$I$24-S342)/Projection!$C$4-Projection!$J$21)*EXP($C$5+SQRT($C$4)*J342)^0.5</f>
        <v/>
      </c>
      <c r="U342" s="17">
        <f>T342*EXP($C$5+SQRT($C$4)*K342)+(Projection!$K$20+MAX(0,Projection!$J$24-T342)/Projection!$C$4-Projection!$K$21)*EXP($C$5+SQRT($C$4)*K342)^0.5</f>
        <v/>
      </c>
      <c r="V342" s="17">
        <f>U342*EXP($C$5+SQRT($C$4)*L342)+(Projection!$L$20+MAX(0,Projection!$K$24-U342)/Projection!$C$4-Projection!$L$21)*EXP($C$5+SQRT($C$4)*L342)^0.5</f>
        <v/>
      </c>
      <c r="W342" s="13">
        <f>M342/Projection!$C$24</f>
        <v/>
      </c>
      <c r="X342" s="13">
        <f>N342/Projection!$D$24</f>
        <v/>
      </c>
      <c r="Y342" s="13">
        <f>O342/Projection!$E$24</f>
        <v/>
      </c>
      <c r="Z342" s="13">
        <f>P342/Projection!$F$24</f>
        <v/>
      </c>
      <c r="AA342" s="13">
        <f>Q342/Projection!$G$24</f>
        <v/>
      </c>
      <c r="AB342" s="13">
        <f>R342/Projection!$H$24</f>
        <v/>
      </c>
      <c r="AC342" s="13">
        <f>S342/Projection!$I$24</f>
        <v/>
      </c>
      <c r="AD342" s="13">
        <f>T342/Projection!$J$24</f>
        <v/>
      </c>
      <c r="AE342" s="13">
        <f>U342/Projection!$K$24</f>
        <v/>
      </c>
      <c r="AF342" s="13">
        <f>V342/Projection!$L$24</f>
        <v/>
      </c>
      <c r="AG342" s="13">
        <f>MIN(W342:AF342)</f>
        <v/>
      </c>
    </row>
    <row r="343">
      <c r="B343" s="2" t="n">
        <v>330</v>
      </c>
      <c r="C343" s="20" t="n">
        <v>-1.734116</v>
      </c>
      <c r="D343" s="20" t="n">
        <v>1.494024</v>
      </c>
      <c r="E343" s="20" t="n">
        <v>0.608836</v>
      </c>
      <c r="F343" s="20" t="n">
        <v>1.135953</v>
      </c>
      <c r="G343" s="20" t="n">
        <v>-1.367395</v>
      </c>
      <c r="H343" s="20" t="n">
        <v>-0.894437</v>
      </c>
      <c r="I343" s="20" t="n">
        <v>-0.360413</v>
      </c>
      <c r="J343" s="20" t="n">
        <v>0.603743</v>
      </c>
      <c r="K343" s="20" t="n">
        <v>-0.443767</v>
      </c>
      <c r="L343" s="20" t="n">
        <v>-0.216913</v>
      </c>
      <c r="M343" s="17">
        <f>Projection!$C$13*EXP($C$5+SQRT($C$4)*C343)+(Projection!$C$20+MAX(0,Projection!$C$14-Projection!$C$13)/Projection!$C$4-Projection!$C$21)*EXP($C$5+SQRT($C$4)*C343)^0.5</f>
        <v/>
      </c>
      <c r="N343" s="17">
        <f>M343*EXP($C$5+SQRT($C$4)*D343)+(Projection!$D$20+MAX(0,Projection!$C$24-M343)/Projection!$C$4-Projection!$D$21)*EXP($C$5+SQRT($C$4)*D343)^0.5</f>
        <v/>
      </c>
      <c r="O343" s="17">
        <f>N343*EXP($C$5+SQRT($C$4)*E343)+(Projection!$E$20+MAX(0,Projection!$D$24-N343)/Projection!$C$4-Projection!$E$21)*EXP($C$5+SQRT($C$4)*E343)^0.5</f>
        <v/>
      </c>
      <c r="P343" s="17">
        <f>O343*EXP($C$5+SQRT($C$4)*F343)+(Projection!$F$20+MAX(0,Projection!$E$24-O343)/Projection!$C$4-Projection!$F$21)*EXP($C$5+SQRT($C$4)*F343)^0.5</f>
        <v/>
      </c>
      <c r="Q343" s="17">
        <f>P343*EXP($C$5+SQRT($C$4)*G343)+(Projection!$G$20+MAX(0,Projection!$F$24-P343)/Projection!$C$4-Projection!$G$21)*EXP($C$5+SQRT($C$4)*G343)^0.5</f>
        <v/>
      </c>
      <c r="R343" s="17">
        <f>Q343*EXP($C$5+SQRT($C$4)*H343)+(Projection!$H$20+MAX(0,Projection!$G$24-Q343)/Projection!$C$4-Projection!$H$21)*EXP($C$5+SQRT($C$4)*H343)^0.5</f>
        <v/>
      </c>
      <c r="S343" s="17">
        <f>R343*EXP($C$5+SQRT($C$4)*I343)+(Projection!$I$20+MAX(0,Projection!$H$24-R343)/Projection!$C$4-Projection!$I$21)*EXP($C$5+SQRT($C$4)*I343)^0.5</f>
        <v/>
      </c>
      <c r="T343" s="17">
        <f>S343*EXP($C$5+SQRT($C$4)*J343)+(Projection!$J$20+MAX(0,Projection!$I$24-S343)/Projection!$C$4-Projection!$J$21)*EXP($C$5+SQRT($C$4)*J343)^0.5</f>
        <v/>
      </c>
      <c r="U343" s="17">
        <f>T343*EXP($C$5+SQRT($C$4)*K343)+(Projection!$K$20+MAX(0,Projection!$J$24-T343)/Projection!$C$4-Projection!$K$21)*EXP($C$5+SQRT($C$4)*K343)^0.5</f>
        <v/>
      </c>
      <c r="V343" s="17">
        <f>U343*EXP($C$5+SQRT($C$4)*L343)+(Projection!$L$20+MAX(0,Projection!$K$24-U343)/Projection!$C$4-Projection!$L$21)*EXP($C$5+SQRT($C$4)*L343)^0.5</f>
        <v/>
      </c>
      <c r="W343" s="13">
        <f>M343/Projection!$C$24</f>
        <v/>
      </c>
      <c r="X343" s="13">
        <f>N343/Projection!$D$24</f>
        <v/>
      </c>
      <c r="Y343" s="13">
        <f>O343/Projection!$E$24</f>
        <v/>
      </c>
      <c r="Z343" s="13">
        <f>P343/Projection!$F$24</f>
        <v/>
      </c>
      <c r="AA343" s="13">
        <f>Q343/Projection!$G$24</f>
        <v/>
      </c>
      <c r="AB343" s="13">
        <f>R343/Projection!$H$24</f>
        <v/>
      </c>
      <c r="AC343" s="13">
        <f>S343/Projection!$I$24</f>
        <v/>
      </c>
      <c r="AD343" s="13">
        <f>T343/Projection!$J$24</f>
        <v/>
      </c>
      <c r="AE343" s="13">
        <f>U343/Projection!$K$24</f>
        <v/>
      </c>
      <c r="AF343" s="13">
        <f>V343/Projection!$L$24</f>
        <v/>
      </c>
      <c r="AG343" s="13">
        <f>MIN(W343:AF343)</f>
        <v/>
      </c>
    </row>
    <row r="344">
      <c r="B344" s="2" t="n">
        <v>331</v>
      </c>
      <c r="C344" s="20" t="n">
        <v>-1.681672</v>
      </c>
      <c r="D344" s="20" t="n">
        <v>1.103302</v>
      </c>
      <c r="E344" s="20" t="n">
        <v>0.54314</v>
      </c>
      <c r="F344" s="20" t="n">
        <v>1.242701</v>
      </c>
      <c r="G344" s="20" t="n">
        <v>-0.103985</v>
      </c>
      <c r="H344" s="20" t="n">
        <v>-1.586778</v>
      </c>
      <c r="I344" s="20" t="n">
        <v>1.218598</v>
      </c>
      <c r="J344" s="20" t="n">
        <v>-0.653721</v>
      </c>
      <c r="K344" s="20" t="n">
        <v>-0.104788</v>
      </c>
      <c r="L344" s="20" t="n">
        <v>1.473148</v>
      </c>
      <c r="M344" s="17">
        <f>Projection!$C$13*EXP($C$5+SQRT($C$4)*C344)+(Projection!$C$20+MAX(0,Projection!$C$14-Projection!$C$13)/Projection!$C$4-Projection!$C$21)*EXP($C$5+SQRT($C$4)*C344)^0.5</f>
        <v/>
      </c>
      <c r="N344" s="17">
        <f>M344*EXP($C$5+SQRT($C$4)*D344)+(Projection!$D$20+MAX(0,Projection!$C$24-M344)/Projection!$C$4-Projection!$D$21)*EXP($C$5+SQRT($C$4)*D344)^0.5</f>
        <v/>
      </c>
      <c r="O344" s="17">
        <f>N344*EXP($C$5+SQRT($C$4)*E344)+(Projection!$E$20+MAX(0,Projection!$D$24-N344)/Projection!$C$4-Projection!$E$21)*EXP($C$5+SQRT($C$4)*E344)^0.5</f>
        <v/>
      </c>
      <c r="P344" s="17">
        <f>O344*EXP($C$5+SQRT($C$4)*F344)+(Projection!$F$20+MAX(0,Projection!$E$24-O344)/Projection!$C$4-Projection!$F$21)*EXP($C$5+SQRT($C$4)*F344)^0.5</f>
        <v/>
      </c>
      <c r="Q344" s="17">
        <f>P344*EXP($C$5+SQRT($C$4)*G344)+(Projection!$G$20+MAX(0,Projection!$F$24-P344)/Projection!$C$4-Projection!$G$21)*EXP($C$5+SQRT($C$4)*G344)^0.5</f>
        <v/>
      </c>
      <c r="R344" s="17">
        <f>Q344*EXP($C$5+SQRT($C$4)*H344)+(Projection!$H$20+MAX(0,Projection!$G$24-Q344)/Projection!$C$4-Projection!$H$21)*EXP($C$5+SQRT($C$4)*H344)^0.5</f>
        <v/>
      </c>
      <c r="S344" s="17">
        <f>R344*EXP($C$5+SQRT($C$4)*I344)+(Projection!$I$20+MAX(0,Projection!$H$24-R344)/Projection!$C$4-Projection!$I$21)*EXP($C$5+SQRT($C$4)*I344)^0.5</f>
        <v/>
      </c>
      <c r="T344" s="17">
        <f>S344*EXP($C$5+SQRT($C$4)*J344)+(Projection!$J$20+MAX(0,Projection!$I$24-S344)/Projection!$C$4-Projection!$J$21)*EXP($C$5+SQRT($C$4)*J344)^0.5</f>
        <v/>
      </c>
      <c r="U344" s="17">
        <f>T344*EXP($C$5+SQRT($C$4)*K344)+(Projection!$K$20+MAX(0,Projection!$J$24-T344)/Projection!$C$4-Projection!$K$21)*EXP($C$5+SQRT($C$4)*K344)^0.5</f>
        <v/>
      </c>
      <c r="V344" s="17">
        <f>U344*EXP($C$5+SQRT($C$4)*L344)+(Projection!$L$20+MAX(0,Projection!$K$24-U344)/Projection!$C$4-Projection!$L$21)*EXP($C$5+SQRT($C$4)*L344)^0.5</f>
        <v/>
      </c>
      <c r="W344" s="13">
        <f>M344/Projection!$C$24</f>
        <v/>
      </c>
      <c r="X344" s="13">
        <f>N344/Projection!$D$24</f>
        <v/>
      </c>
      <c r="Y344" s="13">
        <f>O344/Projection!$E$24</f>
        <v/>
      </c>
      <c r="Z344" s="13">
        <f>P344/Projection!$F$24</f>
        <v/>
      </c>
      <c r="AA344" s="13">
        <f>Q344/Projection!$G$24</f>
        <v/>
      </c>
      <c r="AB344" s="13">
        <f>R344/Projection!$H$24</f>
        <v/>
      </c>
      <c r="AC344" s="13">
        <f>S344/Projection!$I$24</f>
        <v/>
      </c>
      <c r="AD344" s="13">
        <f>T344/Projection!$J$24</f>
        <v/>
      </c>
      <c r="AE344" s="13">
        <f>U344/Projection!$K$24</f>
        <v/>
      </c>
      <c r="AF344" s="13">
        <f>V344/Projection!$L$24</f>
        <v/>
      </c>
      <c r="AG344" s="13">
        <f>MIN(W344:AF344)</f>
        <v/>
      </c>
    </row>
    <row r="345">
      <c r="B345" s="2" t="n">
        <v>332</v>
      </c>
      <c r="C345" s="20" t="n">
        <v>-1.738324</v>
      </c>
      <c r="D345" s="20" t="n">
        <v>1.104821</v>
      </c>
      <c r="E345" s="20" t="n">
        <v>-1.121913</v>
      </c>
      <c r="F345" s="20" t="n">
        <v>0.426225</v>
      </c>
      <c r="G345" s="20" t="n">
        <v>-1.615317</v>
      </c>
      <c r="H345" s="20" t="n">
        <v>1.280108</v>
      </c>
      <c r="I345" s="20" t="n">
        <v>0.535707</v>
      </c>
      <c r="J345" s="20" t="n">
        <v>1.518031</v>
      </c>
      <c r="K345" s="20" t="n">
        <v>-0.268454</v>
      </c>
      <c r="L345" s="20" t="n">
        <v>0.723843</v>
      </c>
      <c r="M345" s="17">
        <f>Projection!$C$13*EXP($C$5+SQRT($C$4)*C345)+(Projection!$C$20+MAX(0,Projection!$C$14-Projection!$C$13)/Projection!$C$4-Projection!$C$21)*EXP($C$5+SQRT($C$4)*C345)^0.5</f>
        <v/>
      </c>
      <c r="N345" s="17">
        <f>M345*EXP($C$5+SQRT($C$4)*D345)+(Projection!$D$20+MAX(0,Projection!$C$24-M345)/Projection!$C$4-Projection!$D$21)*EXP($C$5+SQRT($C$4)*D345)^0.5</f>
        <v/>
      </c>
      <c r="O345" s="17">
        <f>N345*EXP($C$5+SQRT($C$4)*E345)+(Projection!$E$20+MAX(0,Projection!$D$24-N345)/Projection!$C$4-Projection!$E$21)*EXP($C$5+SQRT($C$4)*E345)^0.5</f>
        <v/>
      </c>
      <c r="P345" s="17">
        <f>O345*EXP($C$5+SQRT($C$4)*F345)+(Projection!$F$20+MAX(0,Projection!$E$24-O345)/Projection!$C$4-Projection!$F$21)*EXP($C$5+SQRT($C$4)*F345)^0.5</f>
        <v/>
      </c>
      <c r="Q345" s="17">
        <f>P345*EXP($C$5+SQRT($C$4)*G345)+(Projection!$G$20+MAX(0,Projection!$F$24-P345)/Projection!$C$4-Projection!$G$21)*EXP($C$5+SQRT($C$4)*G345)^0.5</f>
        <v/>
      </c>
      <c r="R345" s="17">
        <f>Q345*EXP($C$5+SQRT($C$4)*H345)+(Projection!$H$20+MAX(0,Projection!$G$24-Q345)/Projection!$C$4-Projection!$H$21)*EXP($C$5+SQRT($C$4)*H345)^0.5</f>
        <v/>
      </c>
      <c r="S345" s="17">
        <f>R345*EXP($C$5+SQRT($C$4)*I345)+(Projection!$I$20+MAX(0,Projection!$H$24-R345)/Projection!$C$4-Projection!$I$21)*EXP($C$5+SQRT($C$4)*I345)^0.5</f>
        <v/>
      </c>
      <c r="T345" s="17">
        <f>S345*EXP($C$5+SQRT($C$4)*J345)+(Projection!$J$20+MAX(0,Projection!$I$24-S345)/Projection!$C$4-Projection!$J$21)*EXP($C$5+SQRT($C$4)*J345)^0.5</f>
        <v/>
      </c>
      <c r="U345" s="17">
        <f>T345*EXP($C$5+SQRT($C$4)*K345)+(Projection!$K$20+MAX(0,Projection!$J$24-T345)/Projection!$C$4-Projection!$K$21)*EXP($C$5+SQRT($C$4)*K345)^0.5</f>
        <v/>
      </c>
      <c r="V345" s="17">
        <f>U345*EXP($C$5+SQRT($C$4)*L345)+(Projection!$L$20+MAX(0,Projection!$K$24-U345)/Projection!$C$4-Projection!$L$21)*EXP($C$5+SQRT($C$4)*L345)^0.5</f>
        <v/>
      </c>
      <c r="W345" s="13">
        <f>M345/Projection!$C$24</f>
        <v/>
      </c>
      <c r="X345" s="13">
        <f>N345/Projection!$D$24</f>
        <v/>
      </c>
      <c r="Y345" s="13">
        <f>O345/Projection!$E$24</f>
        <v/>
      </c>
      <c r="Z345" s="13">
        <f>P345/Projection!$F$24</f>
        <v/>
      </c>
      <c r="AA345" s="13">
        <f>Q345/Projection!$G$24</f>
        <v/>
      </c>
      <c r="AB345" s="13">
        <f>R345/Projection!$H$24</f>
        <v/>
      </c>
      <c r="AC345" s="13">
        <f>S345/Projection!$I$24</f>
        <v/>
      </c>
      <c r="AD345" s="13">
        <f>T345/Projection!$J$24</f>
        <v/>
      </c>
      <c r="AE345" s="13">
        <f>U345/Projection!$K$24</f>
        <v/>
      </c>
      <c r="AF345" s="13">
        <f>V345/Projection!$L$24</f>
        <v/>
      </c>
      <c r="AG345" s="13">
        <f>MIN(W345:AF345)</f>
        <v/>
      </c>
    </row>
    <row r="346">
      <c r="B346" s="2" t="n">
        <v>333</v>
      </c>
      <c r="C346" s="20" t="n">
        <v>0.348104</v>
      </c>
      <c r="D346" s="20" t="n">
        <v>0.317325</v>
      </c>
      <c r="E346" s="20" t="n">
        <v>-0.842282</v>
      </c>
      <c r="F346" s="20" t="n">
        <v>1.12846</v>
      </c>
      <c r="G346" s="20" t="n">
        <v>1.343667</v>
      </c>
      <c r="H346" s="20" t="n">
        <v>0.736773</v>
      </c>
      <c r="I346" s="20" t="n">
        <v>-0.040821</v>
      </c>
      <c r="J346" s="20" t="n">
        <v>0.481385</v>
      </c>
      <c r="K346" s="20" t="n">
        <v>0.629901</v>
      </c>
      <c r="L346" s="20" t="n">
        <v>0.859602</v>
      </c>
      <c r="M346" s="17">
        <f>Projection!$C$13*EXP($C$5+SQRT($C$4)*C346)+(Projection!$C$20+MAX(0,Projection!$C$14-Projection!$C$13)/Projection!$C$4-Projection!$C$21)*EXP($C$5+SQRT($C$4)*C346)^0.5</f>
        <v/>
      </c>
      <c r="N346" s="17">
        <f>M346*EXP($C$5+SQRT($C$4)*D346)+(Projection!$D$20+MAX(0,Projection!$C$24-M346)/Projection!$C$4-Projection!$D$21)*EXP($C$5+SQRT($C$4)*D346)^0.5</f>
        <v/>
      </c>
      <c r="O346" s="17">
        <f>N346*EXP($C$5+SQRT($C$4)*E346)+(Projection!$E$20+MAX(0,Projection!$D$24-N346)/Projection!$C$4-Projection!$E$21)*EXP($C$5+SQRT($C$4)*E346)^0.5</f>
        <v/>
      </c>
      <c r="P346" s="17">
        <f>O346*EXP($C$5+SQRT($C$4)*F346)+(Projection!$F$20+MAX(0,Projection!$E$24-O346)/Projection!$C$4-Projection!$F$21)*EXP($C$5+SQRT($C$4)*F346)^0.5</f>
        <v/>
      </c>
      <c r="Q346" s="17">
        <f>P346*EXP($C$5+SQRT($C$4)*G346)+(Projection!$G$20+MAX(0,Projection!$F$24-P346)/Projection!$C$4-Projection!$G$21)*EXP($C$5+SQRT($C$4)*G346)^0.5</f>
        <v/>
      </c>
      <c r="R346" s="17">
        <f>Q346*EXP($C$5+SQRT($C$4)*H346)+(Projection!$H$20+MAX(0,Projection!$G$24-Q346)/Projection!$C$4-Projection!$H$21)*EXP($C$5+SQRT($C$4)*H346)^0.5</f>
        <v/>
      </c>
      <c r="S346" s="17">
        <f>R346*EXP($C$5+SQRT($C$4)*I346)+(Projection!$I$20+MAX(0,Projection!$H$24-R346)/Projection!$C$4-Projection!$I$21)*EXP($C$5+SQRT($C$4)*I346)^0.5</f>
        <v/>
      </c>
      <c r="T346" s="17">
        <f>S346*EXP($C$5+SQRT($C$4)*J346)+(Projection!$J$20+MAX(0,Projection!$I$24-S346)/Projection!$C$4-Projection!$J$21)*EXP($C$5+SQRT($C$4)*J346)^0.5</f>
        <v/>
      </c>
      <c r="U346" s="17">
        <f>T346*EXP($C$5+SQRT($C$4)*K346)+(Projection!$K$20+MAX(0,Projection!$J$24-T346)/Projection!$C$4-Projection!$K$21)*EXP($C$5+SQRT($C$4)*K346)^0.5</f>
        <v/>
      </c>
      <c r="V346" s="17">
        <f>U346*EXP($C$5+SQRT($C$4)*L346)+(Projection!$L$20+MAX(0,Projection!$K$24-U346)/Projection!$C$4-Projection!$L$21)*EXP($C$5+SQRT($C$4)*L346)^0.5</f>
        <v/>
      </c>
      <c r="W346" s="13">
        <f>M346/Projection!$C$24</f>
        <v/>
      </c>
      <c r="X346" s="13">
        <f>N346/Projection!$D$24</f>
        <v/>
      </c>
      <c r="Y346" s="13">
        <f>O346/Projection!$E$24</f>
        <v/>
      </c>
      <c r="Z346" s="13">
        <f>P346/Projection!$F$24</f>
        <v/>
      </c>
      <c r="AA346" s="13">
        <f>Q346/Projection!$G$24</f>
        <v/>
      </c>
      <c r="AB346" s="13">
        <f>R346/Projection!$H$24</f>
        <v/>
      </c>
      <c r="AC346" s="13">
        <f>S346/Projection!$I$24</f>
        <v/>
      </c>
      <c r="AD346" s="13">
        <f>T346/Projection!$J$24</f>
        <v/>
      </c>
      <c r="AE346" s="13">
        <f>U346/Projection!$K$24</f>
        <v/>
      </c>
      <c r="AF346" s="13">
        <f>V346/Projection!$L$24</f>
        <v/>
      </c>
      <c r="AG346" s="13">
        <f>MIN(W346:AF346)</f>
        <v/>
      </c>
    </row>
    <row r="347">
      <c r="B347" s="2" t="n">
        <v>334</v>
      </c>
      <c r="C347" s="20" t="n">
        <v>-0.561733</v>
      </c>
      <c r="D347" s="20" t="n">
        <v>2.443419</v>
      </c>
      <c r="E347" s="20" t="n">
        <v>0.7866109999999999</v>
      </c>
      <c r="F347" s="20" t="n">
        <v>-0.163389</v>
      </c>
      <c r="G347" s="20" t="n">
        <v>0.615098</v>
      </c>
      <c r="H347" s="20" t="n">
        <v>0.843523</v>
      </c>
      <c r="I347" s="20" t="n">
        <v>-1.432406</v>
      </c>
      <c r="J347" s="20" t="n">
        <v>0.468492</v>
      </c>
      <c r="K347" s="20" t="n">
        <v>-0.114078</v>
      </c>
      <c r="L347" s="20" t="n">
        <v>0.071814</v>
      </c>
      <c r="M347" s="17">
        <f>Projection!$C$13*EXP($C$5+SQRT($C$4)*C347)+(Projection!$C$20+MAX(0,Projection!$C$14-Projection!$C$13)/Projection!$C$4-Projection!$C$21)*EXP($C$5+SQRT($C$4)*C347)^0.5</f>
        <v/>
      </c>
      <c r="N347" s="17">
        <f>M347*EXP($C$5+SQRT($C$4)*D347)+(Projection!$D$20+MAX(0,Projection!$C$24-M347)/Projection!$C$4-Projection!$D$21)*EXP($C$5+SQRT($C$4)*D347)^0.5</f>
        <v/>
      </c>
      <c r="O347" s="17">
        <f>N347*EXP($C$5+SQRT($C$4)*E347)+(Projection!$E$20+MAX(0,Projection!$D$24-N347)/Projection!$C$4-Projection!$E$21)*EXP($C$5+SQRT($C$4)*E347)^0.5</f>
        <v/>
      </c>
      <c r="P347" s="17">
        <f>O347*EXP($C$5+SQRT($C$4)*F347)+(Projection!$F$20+MAX(0,Projection!$E$24-O347)/Projection!$C$4-Projection!$F$21)*EXP($C$5+SQRT($C$4)*F347)^0.5</f>
        <v/>
      </c>
      <c r="Q347" s="17">
        <f>P347*EXP($C$5+SQRT($C$4)*G347)+(Projection!$G$20+MAX(0,Projection!$F$24-P347)/Projection!$C$4-Projection!$G$21)*EXP($C$5+SQRT($C$4)*G347)^0.5</f>
        <v/>
      </c>
      <c r="R347" s="17">
        <f>Q347*EXP($C$5+SQRT($C$4)*H347)+(Projection!$H$20+MAX(0,Projection!$G$24-Q347)/Projection!$C$4-Projection!$H$21)*EXP($C$5+SQRT($C$4)*H347)^0.5</f>
        <v/>
      </c>
      <c r="S347" s="17">
        <f>R347*EXP($C$5+SQRT($C$4)*I347)+(Projection!$I$20+MAX(0,Projection!$H$24-R347)/Projection!$C$4-Projection!$I$21)*EXP($C$5+SQRT($C$4)*I347)^0.5</f>
        <v/>
      </c>
      <c r="T347" s="17">
        <f>S347*EXP($C$5+SQRT($C$4)*J347)+(Projection!$J$20+MAX(0,Projection!$I$24-S347)/Projection!$C$4-Projection!$J$21)*EXP($C$5+SQRT($C$4)*J347)^0.5</f>
        <v/>
      </c>
      <c r="U347" s="17">
        <f>T347*EXP($C$5+SQRT($C$4)*K347)+(Projection!$K$20+MAX(0,Projection!$J$24-T347)/Projection!$C$4-Projection!$K$21)*EXP($C$5+SQRT($C$4)*K347)^0.5</f>
        <v/>
      </c>
      <c r="V347" s="17">
        <f>U347*EXP($C$5+SQRT($C$4)*L347)+(Projection!$L$20+MAX(0,Projection!$K$24-U347)/Projection!$C$4-Projection!$L$21)*EXP($C$5+SQRT($C$4)*L347)^0.5</f>
        <v/>
      </c>
      <c r="W347" s="13">
        <f>M347/Projection!$C$24</f>
        <v/>
      </c>
      <c r="X347" s="13">
        <f>N347/Projection!$D$24</f>
        <v/>
      </c>
      <c r="Y347" s="13">
        <f>O347/Projection!$E$24</f>
        <v/>
      </c>
      <c r="Z347" s="13">
        <f>P347/Projection!$F$24</f>
        <v/>
      </c>
      <c r="AA347" s="13">
        <f>Q347/Projection!$G$24</f>
        <v/>
      </c>
      <c r="AB347" s="13">
        <f>R347/Projection!$H$24</f>
        <v/>
      </c>
      <c r="AC347" s="13">
        <f>S347/Projection!$I$24</f>
        <v/>
      </c>
      <c r="AD347" s="13">
        <f>T347/Projection!$J$24</f>
        <v/>
      </c>
      <c r="AE347" s="13">
        <f>U347/Projection!$K$24</f>
        <v/>
      </c>
      <c r="AF347" s="13">
        <f>V347/Projection!$L$24</f>
        <v/>
      </c>
      <c r="AG347" s="13">
        <f>MIN(W347:AF347)</f>
        <v/>
      </c>
    </row>
    <row r="348">
      <c r="B348" s="2" t="n">
        <v>335</v>
      </c>
      <c r="C348" s="20" t="n">
        <v>-0.127414</v>
      </c>
      <c r="D348" s="20" t="n">
        <v>-0.890276</v>
      </c>
      <c r="E348" s="20" t="n">
        <v>-1.140646</v>
      </c>
      <c r="F348" s="20" t="n">
        <v>0.654485</v>
      </c>
      <c r="G348" s="20" t="n">
        <v>-0.315973</v>
      </c>
      <c r="H348" s="20" t="n">
        <v>0.382743</v>
      </c>
      <c r="I348" s="20" t="n">
        <v>0.917697</v>
      </c>
      <c r="J348" s="20" t="n">
        <v>0.305727</v>
      </c>
      <c r="K348" s="20" t="n">
        <v>0.052925</v>
      </c>
      <c r="L348" s="20" t="n">
        <v>-1.488047</v>
      </c>
      <c r="M348" s="17">
        <f>Projection!$C$13*EXP($C$5+SQRT($C$4)*C348)+(Projection!$C$20+MAX(0,Projection!$C$14-Projection!$C$13)/Projection!$C$4-Projection!$C$21)*EXP($C$5+SQRT($C$4)*C348)^0.5</f>
        <v/>
      </c>
      <c r="N348" s="17">
        <f>M348*EXP($C$5+SQRT($C$4)*D348)+(Projection!$D$20+MAX(0,Projection!$C$24-M348)/Projection!$C$4-Projection!$D$21)*EXP($C$5+SQRT($C$4)*D348)^0.5</f>
        <v/>
      </c>
      <c r="O348" s="17">
        <f>N348*EXP($C$5+SQRT($C$4)*E348)+(Projection!$E$20+MAX(0,Projection!$D$24-N348)/Projection!$C$4-Projection!$E$21)*EXP($C$5+SQRT($C$4)*E348)^0.5</f>
        <v/>
      </c>
      <c r="P348" s="17">
        <f>O348*EXP($C$5+SQRT($C$4)*F348)+(Projection!$F$20+MAX(0,Projection!$E$24-O348)/Projection!$C$4-Projection!$F$21)*EXP($C$5+SQRT($C$4)*F348)^0.5</f>
        <v/>
      </c>
      <c r="Q348" s="17">
        <f>P348*EXP($C$5+SQRT($C$4)*G348)+(Projection!$G$20+MAX(0,Projection!$F$24-P348)/Projection!$C$4-Projection!$G$21)*EXP($C$5+SQRT($C$4)*G348)^0.5</f>
        <v/>
      </c>
      <c r="R348" s="17">
        <f>Q348*EXP($C$5+SQRT($C$4)*H348)+(Projection!$H$20+MAX(0,Projection!$G$24-Q348)/Projection!$C$4-Projection!$H$21)*EXP($C$5+SQRT($C$4)*H348)^0.5</f>
        <v/>
      </c>
      <c r="S348" s="17">
        <f>R348*EXP($C$5+SQRT($C$4)*I348)+(Projection!$I$20+MAX(0,Projection!$H$24-R348)/Projection!$C$4-Projection!$I$21)*EXP($C$5+SQRT($C$4)*I348)^0.5</f>
        <v/>
      </c>
      <c r="T348" s="17">
        <f>S348*EXP($C$5+SQRT($C$4)*J348)+(Projection!$J$20+MAX(0,Projection!$I$24-S348)/Projection!$C$4-Projection!$J$21)*EXP($C$5+SQRT($C$4)*J348)^0.5</f>
        <v/>
      </c>
      <c r="U348" s="17">
        <f>T348*EXP($C$5+SQRT($C$4)*K348)+(Projection!$K$20+MAX(0,Projection!$J$24-T348)/Projection!$C$4-Projection!$K$21)*EXP($C$5+SQRT($C$4)*K348)^0.5</f>
        <v/>
      </c>
      <c r="V348" s="17">
        <f>U348*EXP($C$5+SQRT($C$4)*L348)+(Projection!$L$20+MAX(0,Projection!$K$24-U348)/Projection!$C$4-Projection!$L$21)*EXP($C$5+SQRT($C$4)*L348)^0.5</f>
        <v/>
      </c>
      <c r="W348" s="13">
        <f>M348/Projection!$C$24</f>
        <v/>
      </c>
      <c r="X348" s="13">
        <f>N348/Projection!$D$24</f>
        <v/>
      </c>
      <c r="Y348" s="13">
        <f>O348/Projection!$E$24</f>
        <v/>
      </c>
      <c r="Z348" s="13">
        <f>P348/Projection!$F$24</f>
        <v/>
      </c>
      <c r="AA348" s="13">
        <f>Q348/Projection!$G$24</f>
        <v/>
      </c>
      <c r="AB348" s="13">
        <f>R348/Projection!$H$24</f>
        <v/>
      </c>
      <c r="AC348" s="13">
        <f>S348/Projection!$I$24</f>
        <v/>
      </c>
      <c r="AD348" s="13">
        <f>T348/Projection!$J$24</f>
        <v/>
      </c>
      <c r="AE348" s="13">
        <f>U348/Projection!$K$24</f>
        <v/>
      </c>
      <c r="AF348" s="13">
        <f>V348/Projection!$L$24</f>
        <v/>
      </c>
      <c r="AG348" s="13">
        <f>MIN(W348:AF348)</f>
        <v/>
      </c>
    </row>
    <row r="349">
      <c r="B349" s="2" t="n">
        <v>336</v>
      </c>
      <c r="C349" s="20" t="n">
        <v>-1.012353</v>
      </c>
      <c r="D349" s="20" t="n">
        <v>-0.862312</v>
      </c>
      <c r="E349" s="20" t="n">
        <v>-0.637001</v>
      </c>
      <c r="F349" s="20" t="n">
        <v>0.150441</v>
      </c>
      <c r="G349" s="20" t="n">
        <v>0.734376</v>
      </c>
      <c r="H349" s="20" t="n">
        <v>-1.501016</v>
      </c>
      <c r="I349" s="20" t="n">
        <v>-1.226314</v>
      </c>
      <c r="J349" s="20" t="n">
        <v>-0.394754</v>
      </c>
      <c r="K349" s="20" t="n">
        <v>-1.41978</v>
      </c>
      <c r="L349" s="20" t="n">
        <v>-1.295664</v>
      </c>
      <c r="M349" s="17">
        <f>Projection!$C$13*EXP($C$5+SQRT($C$4)*C349)+(Projection!$C$20+MAX(0,Projection!$C$14-Projection!$C$13)/Projection!$C$4-Projection!$C$21)*EXP($C$5+SQRT($C$4)*C349)^0.5</f>
        <v/>
      </c>
      <c r="N349" s="17">
        <f>M349*EXP($C$5+SQRT($C$4)*D349)+(Projection!$D$20+MAX(0,Projection!$C$24-M349)/Projection!$C$4-Projection!$D$21)*EXP($C$5+SQRT($C$4)*D349)^0.5</f>
        <v/>
      </c>
      <c r="O349" s="17">
        <f>N349*EXP($C$5+SQRT($C$4)*E349)+(Projection!$E$20+MAX(0,Projection!$D$24-N349)/Projection!$C$4-Projection!$E$21)*EXP($C$5+SQRT($C$4)*E349)^0.5</f>
        <v/>
      </c>
      <c r="P349" s="17">
        <f>O349*EXP($C$5+SQRT($C$4)*F349)+(Projection!$F$20+MAX(0,Projection!$E$24-O349)/Projection!$C$4-Projection!$F$21)*EXP($C$5+SQRT($C$4)*F349)^0.5</f>
        <v/>
      </c>
      <c r="Q349" s="17">
        <f>P349*EXP($C$5+SQRT($C$4)*G349)+(Projection!$G$20+MAX(0,Projection!$F$24-P349)/Projection!$C$4-Projection!$G$21)*EXP($C$5+SQRT($C$4)*G349)^0.5</f>
        <v/>
      </c>
      <c r="R349" s="17">
        <f>Q349*EXP($C$5+SQRT($C$4)*H349)+(Projection!$H$20+MAX(0,Projection!$G$24-Q349)/Projection!$C$4-Projection!$H$21)*EXP($C$5+SQRT($C$4)*H349)^0.5</f>
        <v/>
      </c>
      <c r="S349" s="17">
        <f>R349*EXP($C$5+SQRT($C$4)*I349)+(Projection!$I$20+MAX(0,Projection!$H$24-R349)/Projection!$C$4-Projection!$I$21)*EXP($C$5+SQRT($C$4)*I349)^0.5</f>
        <v/>
      </c>
      <c r="T349" s="17">
        <f>S349*EXP($C$5+SQRT($C$4)*J349)+(Projection!$J$20+MAX(0,Projection!$I$24-S349)/Projection!$C$4-Projection!$J$21)*EXP($C$5+SQRT($C$4)*J349)^0.5</f>
        <v/>
      </c>
      <c r="U349" s="17">
        <f>T349*EXP($C$5+SQRT($C$4)*K349)+(Projection!$K$20+MAX(0,Projection!$J$24-T349)/Projection!$C$4-Projection!$K$21)*EXP($C$5+SQRT($C$4)*K349)^0.5</f>
        <v/>
      </c>
      <c r="V349" s="17">
        <f>U349*EXP($C$5+SQRT($C$4)*L349)+(Projection!$L$20+MAX(0,Projection!$K$24-U349)/Projection!$C$4-Projection!$L$21)*EXP($C$5+SQRT($C$4)*L349)^0.5</f>
        <v/>
      </c>
      <c r="W349" s="13">
        <f>M349/Projection!$C$24</f>
        <v/>
      </c>
      <c r="X349" s="13">
        <f>N349/Projection!$D$24</f>
        <v/>
      </c>
      <c r="Y349" s="13">
        <f>O349/Projection!$E$24</f>
        <v/>
      </c>
      <c r="Z349" s="13">
        <f>P349/Projection!$F$24</f>
        <v/>
      </c>
      <c r="AA349" s="13">
        <f>Q349/Projection!$G$24</f>
        <v/>
      </c>
      <c r="AB349" s="13">
        <f>R349/Projection!$H$24</f>
        <v/>
      </c>
      <c r="AC349" s="13">
        <f>S349/Projection!$I$24</f>
        <v/>
      </c>
      <c r="AD349" s="13">
        <f>T349/Projection!$J$24</f>
        <v/>
      </c>
      <c r="AE349" s="13">
        <f>U349/Projection!$K$24</f>
        <v/>
      </c>
      <c r="AF349" s="13">
        <f>V349/Projection!$L$24</f>
        <v/>
      </c>
      <c r="AG349" s="13">
        <f>MIN(W349:AF349)</f>
        <v/>
      </c>
    </row>
    <row r="350">
      <c r="B350" s="2" t="n">
        <v>337</v>
      </c>
      <c r="C350" s="20" t="n">
        <v>0.485654</v>
      </c>
      <c r="D350" s="20" t="n">
        <v>-0.896751</v>
      </c>
      <c r="E350" s="20" t="n">
        <v>-0.768429</v>
      </c>
      <c r="F350" s="20" t="n">
        <v>0.102909</v>
      </c>
      <c r="G350" s="20" t="n">
        <v>0.543122</v>
      </c>
      <c r="H350" s="20" t="n">
        <v>-0.236597</v>
      </c>
      <c r="I350" s="20" t="n">
        <v>0.453945</v>
      </c>
      <c r="J350" s="20" t="n">
        <v>0.29743</v>
      </c>
      <c r="K350" s="20" t="n">
        <v>0.414055</v>
      </c>
      <c r="L350" s="20" t="n">
        <v>-0.546252</v>
      </c>
      <c r="M350" s="17">
        <f>Projection!$C$13*EXP($C$5+SQRT($C$4)*C350)+(Projection!$C$20+MAX(0,Projection!$C$14-Projection!$C$13)/Projection!$C$4-Projection!$C$21)*EXP($C$5+SQRT($C$4)*C350)^0.5</f>
        <v/>
      </c>
      <c r="N350" s="17">
        <f>M350*EXP($C$5+SQRT($C$4)*D350)+(Projection!$D$20+MAX(0,Projection!$C$24-M350)/Projection!$C$4-Projection!$D$21)*EXP($C$5+SQRT($C$4)*D350)^0.5</f>
        <v/>
      </c>
      <c r="O350" s="17">
        <f>N350*EXP($C$5+SQRT($C$4)*E350)+(Projection!$E$20+MAX(0,Projection!$D$24-N350)/Projection!$C$4-Projection!$E$21)*EXP($C$5+SQRT($C$4)*E350)^0.5</f>
        <v/>
      </c>
      <c r="P350" s="17">
        <f>O350*EXP($C$5+SQRT($C$4)*F350)+(Projection!$F$20+MAX(0,Projection!$E$24-O350)/Projection!$C$4-Projection!$F$21)*EXP($C$5+SQRT($C$4)*F350)^0.5</f>
        <v/>
      </c>
      <c r="Q350" s="17">
        <f>P350*EXP($C$5+SQRT($C$4)*G350)+(Projection!$G$20+MAX(0,Projection!$F$24-P350)/Projection!$C$4-Projection!$G$21)*EXP($C$5+SQRT($C$4)*G350)^0.5</f>
        <v/>
      </c>
      <c r="R350" s="17">
        <f>Q350*EXP($C$5+SQRT($C$4)*H350)+(Projection!$H$20+MAX(0,Projection!$G$24-Q350)/Projection!$C$4-Projection!$H$21)*EXP($C$5+SQRT($C$4)*H350)^0.5</f>
        <v/>
      </c>
      <c r="S350" s="17">
        <f>R350*EXP($C$5+SQRT($C$4)*I350)+(Projection!$I$20+MAX(0,Projection!$H$24-R350)/Projection!$C$4-Projection!$I$21)*EXP($C$5+SQRT($C$4)*I350)^0.5</f>
        <v/>
      </c>
      <c r="T350" s="17">
        <f>S350*EXP($C$5+SQRT($C$4)*J350)+(Projection!$J$20+MAX(0,Projection!$I$24-S350)/Projection!$C$4-Projection!$J$21)*EXP($C$5+SQRT($C$4)*J350)^0.5</f>
        <v/>
      </c>
      <c r="U350" s="17">
        <f>T350*EXP($C$5+SQRT($C$4)*K350)+(Projection!$K$20+MAX(0,Projection!$J$24-T350)/Projection!$C$4-Projection!$K$21)*EXP($C$5+SQRT($C$4)*K350)^0.5</f>
        <v/>
      </c>
      <c r="V350" s="17">
        <f>U350*EXP($C$5+SQRT($C$4)*L350)+(Projection!$L$20+MAX(0,Projection!$K$24-U350)/Projection!$C$4-Projection!$L$21)*EXP($C$5+SQRT($C$4)*L350)^0.5</f>
        <v/>
      </c>
      <c r="W350" s="13">
        <f>M350/Projection!$C$24</f>
        <v/>
      </c>
      <c r="X350" s="13">
        <f>N350/Projection!$D$24</f>
        <v/>
      </c>
      <c r="Y350" s="13">
        <f>O350/Projection!$E$24</f>
        <v/>
      </c>
      <c r="Z350" s="13">
        <f>P350/Projection!$F$24</f>
        <v/>
      </c>
      <c r="AA350" s="13">
        <f>Q350/Projection!$G$24</f>
        <v/>
      </c>
      <c r="AB350" s="13">
        <f>R350/Projection!$H$24</f>
        <v/>
      </c>
      <c r="AC350" s="13">
        <f>S350/Projection!$I$24</f>
        <v/>
      </c>
      <c r="AD350" s="13">
        <f>T350/Projection!$J$24</f>
        <v/>
      </c>
      <c r="AE350" s="13">
        <f>U350/Projection!$K$24</f>
        <v/>
      </c>
      <c r="AF350" s="13">
        <f>V350/Projection!$L$24</f>
        <v/>
      </c>
      <c r="AG350" s="13">
        <f>MIN(W350:AF350)</f>
        <v/>
      </c>
    </row>
    <row r="351">
      <c r="B351" s="2" t="n">
        <v>338</v>
      </c>
      <c r="C351" s="20" t="n">
        <v>0.795598</v>
      </c>
      <c r="D351" s="20" t="n">
        <v>-0.332363</v>
      </c>
      <c r="E351" s="20" t="n">
        <v>-0.742658</v>
      </c>
      <c r="F351" s="20" t="n">
        <v>-0.887611</v>
      </c>
      <c r="G351" s="20" t="n">
        <v>0.787438</v>
      </c>
      <c r="H351" s="20" t="n">
        <v>-1.386463</v>
      </c>
      <c r="I351" s="20" t="n">
        <v>-0.302936</v>
      </c>
      <c r="J351" s="20" t="n">
        <v>-0.721536</v>
      </c>
      <c r="K351" s="20" t="n">
        <v>-0.86756</v>
      </c>
      <c r="L351" s="20" t="n">
        <v>-0.027104</v>
      </c>
      <c r="M351" s="17">
        <f>Projection!$C$13*EXP($C$5+SQRT($C$4)*C351)+(Projection!$C$20+MAX(0,Projection!$C$14-Projection!$C$13)/Projection!$C$4-Projection!$C$21)*EXP($C$5+SQRT($C$4)*C351)^0.5</f>
        <v/>
      </c>
      <c r="N351" s="17">
        <f>M351*EXP($C$5+SQRT($C$4)*D351)+(Projection!$D$20+MAX(0,Projection!$C$24-M351)/Projection!$C$4-Projection!$D$21)*EXP($C$5+SQRT($C$4)*D351)^0.5</f>
        <v/>
      </c>
      <c r="O351" s="17">
        <f>N351*EXP($C$5+SQRT($C$4)*E351)+(Projection!$E$20+MAX(0,Projection!$D$24-N351)/Projection!$C$4-Projection!$E$21)*EXP($C$5+SQRT($C$4)*E351)^0.5</f>
        <v/>
      </c>
      <c r="P351" s="17">
        <f>O351*EXP($C$5+SQRT($C$4)*F351)+(Projection!$F$20+MAX(0,Projection!$E$24-O351)/Projection!$C$4-Projection!$F$21)*EXP($C$5+SQRT($C$4)*F351)^0.5</f>
        <v/>
      </c>
      <c r="Q351" s="17">
        <f>P351*EXP($C$5+SQRT($C$4)*G351)+(Projection!$G$20+MAX(0,Projection!$F$24-P351)/Projection!$C$4-Projection!$G$21)*EXP($C$5+SQRT($C$4)*G351)^0.5</f>
        <v/>
      </c>
      <c r="R351" s="17">
        <f>Q351*EXP($C$5+SQRT($C$4)*H351)+(Projection!$H$20+MAX(0,Projection!$G$24-Q351)/Projection!$C$4-Projection!$H$21)*EXP($C$5+SQRT($C$4)*H351)^0.5</f>
        <v/>
      </c>
      <c r="S351" s="17">
        <f>R351*EXP($C$5+SQRT($C$4)*I351)+(Projection!$I$20+MAX(0,Projection!$H$24-R351)/Projection!$C$4-Projection!$I$21)*EXP($C$5+SQRT($C$4)*I351)^0.5</f>
        <v/>
      </c>
      <c r="T351" s="17">
        <f>S351*EXP($C$5+SQRT($C$4)*J351)+(Projection!$J$20+MAX(0,Projection!$I$24-S351)/Projection!$C$4-Projection!$J$21)*EXP($C$5+SQRT($C$4)*J351)^0.5</f>
        <v/>
      </c>
      <c r="U351" s="17">
        <f>T351*EXP($C$5+SQRT($C$4)*K351)+(Projection!$K$20+MAX(0,Projection!$J$24-T351)/Projection!$C$4-Projection!$K$21)*EXP($C$5+SQRT($C$4)*K351)^0.5</f>
        <v/>
      </c>
      <c r="V351" s="17">
        <f>U351*EXP($C$5+SQRT($C$4)*L351)+(Projection!$L$20+MAX(0,Projection!$K$24-U351)/Projection!$C$4-Projection!$L$21)*EXP($C$5+SQRT($C$4)*L351)^0.5</f>
        <v/>
      </c>
      <c r="W351" s="13">
        <f>M351/Projection!$C$24</f>
        <v/>
      </c>
      <c r="X351" s="13">
        <f>N351/Projection!$D$24</f>
        <v/>
      </c>
      <c r="Y351" s="13">
        <f>O351/Projection!$E$24</f>
        <v/>
      </c>
      <c r="Z351" s="13">
        <f>P351/Projection!$F$24</f>
        <v/>
      </c>
      <c r="AA351" s="13">
        <f>Q351/Projection!$G$24</f>
        <v/>
      </c>
      <c r="AB351" s="13">
        <f>R351/Projection!$H$24</f>
        <v/>
      </c>
      <c r="AC351" s="13">
        <f>S351/Projection!$I$24</f>
        <v/>
      </c>
      <c r="AD351" s="13">
        <f>T351/Projection!$J$24</f>
        <v/>
      </c>
      <c r="AE351" s="13">
        <f>U351/Projection!$K$24</f>
        <v/>
      </c>
      <c r="AF351" s="13">
        <f>V351/Projection!$L$24</f>
        <v/>
      </c>
      <c r="AG351" s="13">
        <f>MIN(W351:AF351)</f>
        <v/>
      </c>
    </row>
    <row r="352">
      <c r="B352" s="2" t="n">
        <v>339</v>
      </c>
      <c r="C352" s="20" t="n">
        <v>2.211661</v>
      </c>
      <c r="D352" s="20" t="n">
        <v>-1.465513</v>
      </c>
      <c r="E352" s="20" t="n">
        <v>0.951759</v>
      </c>
      <c r="F352" s="20" t="n">
        <v>1.44542</v>
      </c>
      <c r="G352" s="20" t="n">
        <v>0.287884</v>
      </c>
      <c r="H352" s="20" t="n">
        <v>-1.120823</v>
      </c>
      <c r="I352" s="20" t="n">
        <v>-0.220881</v>
      </c>
      <c r="J352" s="20" t="n">
        <v>-1.095382</v>
      </c>
      <c r="K352" s="20" t="n">
        <v>0.428303</v>
      </c>
      <c r="L352" s="20" t="n">
        <v>-1.097044</v>
      </c>
      <c r="M352" s="17">
        <f>Projection!$C$13*EXP($C$5+SQRT($C$4)*C352)+(Projection!$C$20+MAX(0,Projection!$C$14-Projection!$C$13)/Projection!$C$4-Projection!$C$21)*EXP($C$5+SQRT($C$4)*C352)^0.5</f>
        <v/>
      </c>
      <c r="N352" s="17">
        <f>M352*EXP($C$5+SQRT($C$4)*D352)+(Projection!$D$20+MAX(0,Projection!$C$24-M352)/Projection!$C$4-Projection!$D$21)*EXP($C$5+SQRT($C$4)*D352)^0.5</f>
        <v/>
      </c>
      <c r="O352" s="17">
        <f>N352*EXP($C$5+SQRT($C$4)*E352)+(Projection!$E$20+MAX(0,Projection!$D$24-N352)/Projection!$C$4-Projection!$E$21)*EXP($C$5+SQRT($C$4)*E352)^0.5</f>
        <v/>
      </c>
      <c r="P352" s="17">
        <f>O352*EXP($C$5+SQRT($C$4)*F352)+(Projection!$F$20+MAX(0,Projection!$E$24-O352)/Projection!$C$4-Projection!$F$21)*EXP($C$5+SQRT($C$4)*F352)^0.5</f>
        <v/>
      </c>
      <c r="Q352" s="17">
        <f>P352*EXP($C$5+SQRT($C$4)*G352)+(Projection!$G$20+MAX(0,Projection!$F$24-P352)/Projection!$C$4-Projection!$G$21)*EXP($C$5+SQRT($C$4)*G352)^0.5</f>
        <v/>
      </c>
      <c r="R352" s="17">
        <f>Q352*EXP($C$5+SQRT($C$4)*H352)+(Projection!$H$20+MAX(0,Projection!$G$24-Q352)/Projection!$C$4-Projection!$H$21)*EXP($C$5+SQRT($C$4)*H352)^0.5</f>
        <v/>
      </c>
      <c r="S352" s="17">
        <f>R352*EXP($C$5+SQRT($C$4)*I352)+(Projection!$I$20+MAX(0,Projection!$H$24-R352)/Projection!$C$4-Projection!$I$21)*EXP($C$5+SQRT($C$4)*I352)^0.5</f>
        <v/>
      </c>
      <c r="T352" s="17">
        <f>S352*EXP($C$5+SQRT($C$4)*J352)+(Projection!$J$20+MAX(0,Projection!$I$24-S352)/Projection!$C$4-Projection!$J$21)*EXP($C$5+SQRT($C$4)*J352)^0.5</f>
        <v/>
      </c>
      <c r="U352" s="17">
        <f>T352*EXP($C$5+SQRT($C$4)*K352)+(Projection!$K$20+MAX(0,Projection!$J$24-T352)/Projection!$C$4-Projection!$K$21)*EXP($C$5+SQRT($C$4)*K352)^0.5</f>
        <v/>
      </c>
      <c r="V352" s="17">
        <f>U352*EXP($C$5+SQRT($C$4)*L352)+(Projection!$L$20+MAX(0,Projection!$K$24-U352)/Projection!$C$4-Projection!$L$21)*EXP($C$5+SQRT($C$4)*L352)^0.5</f>
        <v/>
      </c>
      <c r="W352" s="13">
        <f>M352/Projection!$C$24</f>
        <v/>
      </c>
      <c r="X352" s="13">
        <f>N352/Projection!$D$24</f>
        <v/>
      </c>
      <c r="Y352" s="13">
        <f>O352/Projection!$E$24</f>
        <v/>
      </c>
      <c r="Z352" s="13">
        <f>P352/Projection!$F$24</f>
        <v/>
      </c>
      <c r="AA352" s="13">
        <f>Q352/Projection!$G$24</f>
        <v/>
      </c>
      <c r="AB352" s="13">
        <f>R352/Projection!$H$24</f>
        <v/>
      </c>
      <c r="AC352" s="13">
        <f>S352/Projection!$I$24</f>
        <v/>
      </c>
      <c r="AD352" s="13">
        <f>T352/Projection!$J$24</f>
        <v/>
      </c>
      <c r="AE352" s="13">
        <f>U352/Projection!$K$24</f>
        <v/>
      </c>
      <c r="AF352" s="13">
        <f>V352/Projection!$L$24</f>
        <v/>
      </c>
      <c r="AG352" s="13">
        <f>MIN(W352:AF352)</f>
        <v/>
      </c>
    </row>
    <row r="353">
      <c r="B353" s="2" t="n">
        <v>340</v>
      </c>
      <c r="C353" s="20" t="n">
        <v>-0.801161</v>
      </c>
      <c r="D353" s="20" t="n">
        <v>0.785456</v>
      </c>
      <c r="E353" s="20" t="n">
        <v>-1.496608</v>
      </c>
      <c r="F353" s="20" t="n">
        <v>-0.747578</v>
      </c>
      <c r="G353" s="20" t="n">
        <v>0.636726</v>
      </c>
      <c r="H353" s="20" t="n">
        <v>1.153993</v>
      </c>
      <c r="I353" s="20" t="n">
        <v>-0.103628</v>
      </c>
      <c r="J353" s="20" t="n">
        <v>-0.185832</v>
      </c>
      <c r="K353" s="20" t="n">
        <v>-1.655833</v>
      </c>
      <c r="L353" s="20" t="n">
        <v>1.312323</v>
      </c>
      <c r="M353" s="17">
        <f>Projection!$C$13*EXP($C$5+SQRT($C$4)*C353)+(Projection!$C$20+MAX(0,Projection!$C$14-Projection!$C$13)/Projection!$C$4-Projection!$C$21)*EXP($C$5+SQRT($C$4)*C353)^0.5</f>
        <v/>
      </c>
      <c r="N353" s="17">
        <f>M353*EXP($C$5+SQRT($C$4)*D353)+(Projection!$D$20+MAX(0,Projection!$C$24-M353)/Projection!$C$4-Projection!$D$21)*EXP($C$5+SQRT($C$4)*D353)^0.5</f>
        <v/>
      </c>
      <c r="O353" s="17">
        <f>N353*EXP($C$5+SQRT($C$4)*E353)+(Projection!$E$20+MAX(0,Projection!$D$24-N353)/Projection!$C$4-Projection!$E$21)*EXP($C$5+SQRT($C$4)*E353)^0.5</f>
        <v/>
      </c>
      <c r="P353" s="17">
        <f>O353*EXP($C$5+SQRT($C$4)*F353)+(Projection!$F$20+MAX(0,Projection!$E$24-O353)/Projection!$C$4-Projection!$F$21)*EXP($C$5+SQRT($C$4)*F353)^0.5</f>
        <v/>
      </c>
      <c r="Q353" s="17">
        <f>P353*EXP($C$5+SQRT($C$4)*G353)+(Projection!$G$20+MAX(0,Projection!$F$24-P353)/Projection!$C$4-Projection!$G$21)*EXP($C$5+SQRT($C$4)*G353)^0.5</f>
        <v/>
      </c>
      <c r="R353" s="17">
        <f>Q353*EXP($C$5+SQRT($C$4)*H353)+(Projection!$H$20+MAX(0,Projection!$G$24-Q353)/Projection!$C$4-Projection!$H$21)*EXP($C$5+SQRT($C$4)*H353)^0.5</f>
        <v/>
      </c>
      <c r="S353" s="17">
        <f>R353*EXP($C$5+SQRT($C$4)*I353)+(Projection!$I$20+MAX(0,Projection!$H$24-R353)/Projection!$C$4-Projection!$I$21)*EXP($C$5+SQRT($C$4)*I353)^0.5</f>
        <v/>
      </c>
      <c r="T353" s="17">
        <f>S353*EXP($C$5+SQRT($C$4)*J353)+(Projection!$J$20+MAX(0,Projection!$I$24-S353)/Projection!$C$4-Projection!$J$21)*EXP($C$5+SQRT($C$4)*J353)^0.5</f>
        <v/>
      </c>
      <c r="U353" s="17">
        <f>T353*EXP($C$5+SQRT($C$4)*K353)+(Projection!$K$20+MAX(0,Projection!$J$24-T353)/Projection!$C$4-Projection!$K$21)*EXP($C$5+SQRT($C$4)*K353)^0.5</f>
        <v/>
      </c>
      <c r="V353" s="17">
        <f>U353*EXP($C$5+SQRT($C$4)*L353)+(Projection!$L$20+MAX(0,Projection!$K$24-U353)/Projection!$C$4-Projection!$L$21)*EXP($C$5+SQRT($C$4)*L353)^0.5</f>
        <v/>
      </c>
      <c r="W353" s="13">
        <f>M353/Projection!$C$24</f>
        <v/>
      </c>
      <c r="X353" s="13">
        <f>N353/Projection!$D$24</f>
        <v/>
      </c>
      <c r="Y353" s="13">
        <f>O353/Projection!$E$24</f>
        <v/>
      </c>
      <c r="Z353" s="13">
        <f>P353/Projection!$F$24</f>
        <v/>
      </c>
      <c r="AA353" s="13">
        <f>Q353/Projection!$G$24</f>
        <v/>
      </c>
      <c r="AB353" s="13">
        <f>R353/Projection!$H$24</f>
        <v/>
      </c>
      <c r="AC353" s="13">
        <f>S353/Projection!$I$24</f>
        <v/>
      </c>
      <c r="AD353" s="13">
        <f>T353/Projection!$J$24</f>
        <v/>
      </c>
      <c r="AE353" s="13">
        <f>U353/Projection!$K$24</f>
        <v/>
      </c>
      <c r="AF353" s="13">
        <f>V353/Projection!$L$24</f>
        <v/>
      </c>
      <c r="AG353" s="13">
        <f>MIN(W353:AF353)</f>
        <v/>
      </c>
    </row>
    <row r="354">
      <c r="B354" s="2" t="n">
        <v>341</v>
      </c>
      <c r="C354" s="20" t="n">
        <v>0.339098</v>
      </c>
      <c r="D354" s="20" t="n">
        <v>-1.040696</v>
      </c>
      <c r="E354" s="20" t="n">
        <v>-1.015852</v>
      </c>
      <c r="F354" s="20" t="n">
        <v>2.113878</v>
      </c>
      <c r="G354" s="20" t="n">
        <v>0.264534</v>
      </c>
      <c r="H354" s="20" t="n">
        <v>0.311887</v>
      </c>
      <c r="I354" s="20" t="n">
        <v>-0.227076</v>
      </c>
      <c r="J354" s="20" t="n">
        <v>-1.220512</v>
      </c>
      <c r="K354" s="20" t="n">
        <v>0.952989</v>
      </c>
      <c r="L354" s="20" t="n">
        <v>1.747601</v>
      </c>
      <c r="M354" s="17">
        <f>Projection!$C$13*EXP($C$5+SQRT($C$4)*C354)+(Projection!$C$20+MAX(0,Projection!$C$14-Projection!$C$13)/Projection!$C$4-Projection!$C$21)*EXP($C$5+SQRT($C$4)*C354)^0.5</f>
        <v/>
      </c>
      <c r="N354" s="17">
        <f>M354*EXP($C$5+SQRT($C$4)*D354)+(Projection!$D$20+MAX(0,Projection!$C$24-M354)/Projection!$C$4-Projection!$D$21)*EXP($C$5+SQRT($C$4)*D354)^0.5</f>
        <v/>
      </c>
      <c r="O354" s="17">
        <f>N354*EXP($C$5+SQRT($C$4)*E354)+(Projection!$E$20+MAX(0,Projection!$D$24-N354)/Projection!$C$4-Projection!$E$21)*EXP($C$5+SQRT($C$4)*E354)^0.5</f>
        <v/>
      </c>
      <c r="P354" s="17">
        <f>O354*EXP($C$5+SQRT($C$4)*F354)+(Projection!$F$20+MAX(0,Projection!$E$24-O354)/Projection!$C$4-Projection!$F$21)*EXP($C$5+SQRT($C$4)*F354)^0.5</f>
        <v/>
      </c>
      <c r="Q354" s="17">
        <f>P354*EXP($C$5+SQRT($C$4)*G354)+(Projection!$G$20+MAX(0,Projection!$F$24-P354)/Projection!$C$4-Projection!$G$21)*EXP($C$5+SQRT($C$4)*G354)^0.5</f>
        <v/>
      </c>
      <c r="R354" s="17">
        <f>Q354*EXP($C$5+SQRT($C$4)*H354)+(Projection!$H$20+MAX(0,Projection!$G$24-Q354)/Projection!$C$4-Projection!$H$21)*EXP($C$5+SQRT($C$4)*H354)^0.5</f>
        <v/>
      </c>
      <c r="S354" s="17">
        <f>R354*EXP($C$5+SQRT($C$4)*I354)+(Projection!$I$20+MAX(0,Projection!$H$24-R354)/Projection!$C$4-Projection!$I$21)*EXP($C$5+SQRT($C$4)*I354)^0.5</f>
        <v/>
      </c>
      <c r="T354" s="17">
        <f>S354*EXP($C$5+SQRT($C$4)*J354)+(Projection!$J$20+MAX(0,Projection!$I$24-S354)/Projection!$C$4-Projection!$J$21)*EXP($C$5+SQRT($C$4)*J354)^0.5</f>
        <v/>
      </c>
      <c r="U354" s="17">
        <f>T354*EXP($C$5+SQRT($C$4)*K354)+(Projection!$K$20+MAX(0,Projection!$J$24-T354)/Projection!$C$4-Projection!$K$21)*EXP($C$5+SQRT($C$4)*K354)^0.5</f>
        <v/>
      </c>
      <c r="V354" s="17">
        <f>U354*EXP($C$5+SQRT($C$4)*L354)+(Projection!$L$20+MAX(0,Projection!$K$24-U354)/Projection!$C$4-Projection!$L$21)*EXP($C$5+SQRT($C$4)*L354)^0.5</f>
        <v/>
      </c>
      <c r="W354" s="13">
        <f>M354/Projection!$C$24</f>
        <v/>
      </c>
      <c r="X354" s="13">
        <f>N354/Projection!$D$24</f>
        <v/>
      </c>
      <c r="Y354" s="13">
        <f>O354/Projection!$E$24</f>
        <v/>
      </c>
      <c r="Z354" s="13">
        <f>P354/Projection!$F$24</f>
        <v/>
      </c>
      <c r="AA354" s="13">
        <f>Q354/Projection!$G$24</f>
        <v/>
      </c>
      <c r="AB354" s="13">
        <f>R354/Projection!$H$24</f>
        <v/>
      </c>
      <c r="AC354" s="13">
        <f>S354/Projection!$I$24</f>
        <v/>
      </c>
      <c r="AD354" s="13">
        <f>T354/Projection!$J$24</f>
        <v/>
      </c>
      <c r="AE354" s="13">
        <f>U354/Projection!$K$24</f>
        <v/>
      </c>
      <c r="AF354" s="13">
        <f>V354/Projection!$L$24</f>
        <v/>
      </c>
      <c r="AG354" s="13">
        <f>MIN(W354:AF354)</f>
        <v/>
      </c>
    </row>
    <row r="355">
      <c r="B355" s="2" t="n">
        <v>342</v>
      </c>
      <c r="C355" s="20" t="n">
        <v>1.272537</v>
      </c>
      <c r="D355" s="20" t="n">
        <v>0.240013</v>
      </c>
      <c r="E355" s="20" t="n">
        <v>0.79066</v>
      </c>
      <c r="F355" s="20" t="n">
        <v>-0.066945</v>
      </c>
      <c r="G355" s="20" t="n">
        <v>-0.256533</v>
      </c>
      <c r="H355" s="20" t="n">
        <v>-1.060394</v>
      </c>
      <c r="I355" s="20" t="n">
        <v>-1.087842</v>
      </c>
      <c r="J355" s="20" t="n">
        <v>0.622142</v>
      </c>
      <c r="K355" s="20" t="n">
        <v>-0.074878</v>
      </c>
      <c r="L355" s="20" t="n">
        <v>-1.428416</v>
      </c>
      <c r="M355" s="17">
        <f>Projection!$C$13*EXP($C$5+SQRT($C$4)*C355)+(Projection!$C$20+MAX(0,Projection!$C$14-Projection!$C$13)/Projection!$C$4-Projection!$C$21)*EXP($C$5+SQRT($C$4)*C355)^0.5</f>
        <v/>
      </c>
      <c r="N355" s="17">
        <f>M355*EXP($C$5+SQRT($C$4)*D355)+(Projection!$D$20+MAX(0,Projection!$C$24-M355)/Projection!$C$4-Projection!$D$21)*EXP($C$5+SQRT($C$4)*D355)^0.5</f>
        <v/>
      </c>
      <c r="O355" s="17">
        <f>N355*EXP($C$5+SQRT($C$4)*E355)+(Projection!$E$20+MAX(0,Projection!$D$24-N355)/Projection!$C$4-Projection!$E$21)*EXP($C$5+SQRT($C$4)*E355)^0.5</f>
        <v/>
      </c>
      <c r="P355" s="17">
        <f>O355*EXP($C$5+SQRT($C$4)*F355)+(Projection!$F$20+MAX(0,Projection!$E$24-O355)/Projection!$C$4-Projection!$F$21)*EXP($C$5+SQRT($C$4)*F355)^0.5</f>
        <v/>
      </c>
      <c r="Q355" s="17">
        <f>P355*EXP($C$5+SQRT($C$4)*G355)+(Projection!$G$20+MAX(0,Projection!$F$24-P355)/Projection!$C$4-Projection!$G$21)*EXP($C$5+SQRT($C$4)*G355)^0.5</f>
        <v/>
      </c>
      <c r="R355" s="17">
        <f>Q355*EXP($C$5+SQRT($C$4)*H355)+(Projection!$H$20+MAX(0,Projection!$G$24-Q355)/Projection!$C$4-Projection!$H$21)*EXP($C$5+SQRT($C$4)*H355)^0.5</f>
        <v/>
      </c>
      <c r="S355" s="17">
        <f>R355*EXP($C$5+SQRT($C$4)*I355)+(Projection!$I$20+MAX(0,Projection!$H$24-R355)/Projection!$C$4-Projection!$I$21)*EXP($C$5+SQRT($C$4)*I355)^0.5</f>
        <v/>
      </c>
      <c r="T355" s="17">
        <f>S355*EXP($C$5+SQRT($C$4)*J355)+(Projection!$J$20+MAX(0,Projection!$I$24-S355)/Projection!$C$4-Projection!$J$21)*EXP($C$5+SQRT($C$4)*J355)^0.5</f>
        <v/>
      </c>
      <c r="U355" s="17">
        <f>T355*EXP($C$5+SQRT($C$4)*K355)+(Projection!$K$20+MAX(0,Projection!$J$24-T355)/Projection!$C$4-Projection!$K$21)*EXP($C$5+SQRT($C$4)*K355)^0.5</f>
        <v/>
      </c>
      <c r="V355" s="17">
        <f>U355*EXP($C$5+SQRT($C$4)*L355)+(Projection!$L$20+MAX(0,Projection!$K$24-U355)/Projection!$C$4-Projection!$L$21)*EXP($C$5+SQRT($C$4)*L355)^0.5</f>
        <v/>
      </c>
      <c r="W355" s="13">
        <f>M355/Projection!$C$24</f>
        <v/>
      </c>
      <c r="X355" s="13">
        <f>N355/Projection!$D$24</f>
        <v/>
      </c>
      <c r="Y355" s="13">
        <f>O355/Projection!$E$24</f>
        <v/>
      </c>
      <c r="Z355" s="13">
        <f>P355/Projection!$F$24</f>
        <v/>
      </c>
      <c r="AA355" s="13">
        <f>Q355/Projection!$G$24</f>
        <v/>
      </c>
      <c r="AB355" s="13">
        <f>R355/Projection!$H$24</f>
        <v/>
      </c>
      <c r="AC355" s="13">
        <f>S355/Projection!$I$24</f>
        <v/>
      </c>
      <c r="AD355" s="13">
        <f>T355/Projection!$J$24</f>
        <v/>
      </c>
      <c r="AE355" s="13">
        <f>U355/Projection!$K$24</f>
        <v/>
      </c>
      <c r="AF355" s="13">
        <f>V355/Projection!$L$24</f>
        <v/>
      </c>
      <c r="AG355" s="13">
        <f>MIN(W355:AF355)</f>
        <v/>
      </c>
    </row>
    <row r="356">
      <c r="B356" s="2" t="n">
        <v>343</v>
      </c>
      <c r="C356" s="20" t="n">
        <v>-0.501958</v>
      </c>
      <c r="D356" s="20" t="n">
        <v>-0.323405</v>
      </c>
      <c r="E356" s="20" t="n">
        <v>-0.654464</v>
      </c>
      <c r="F356" s="20" t="n">
        <v>-1.24236</v>
      </c>
      <c r="G356" s="20" t="n">
        <v>1.070486</v>
      </c>
      <c r="H356" s="20" t="n">
        <v>-0.353897</v>
      </c>
      <c r="I356" s="20" t="n">
        <v>0.961387</v>
      </c>
      <c r="J356" s="20" t="n">
        <v>-0.576782</v>
      </c>
      <c r="K356" s="20" t="n">
        <v>0.866807</v>
      </c>
      <c r="L356" s="20" t="n">
        <v>-0.124465</v>
      </c>
      <c r="M356" s="17">
        <f>Projection!$C$13*EXP($C$5+SQRT($C$4)*C356)+(Projection!$C$20+MAX(0,Projection!$C$14-Projection!$C$13)/Projection!$C$4-Projection!$C$21)*EXP($C$5+SQRT($C$4)*C356)^0.5</f>
        <v/>
      </c>
      <c r="N356" s="17">
        <f>M356*EXP($C$5+SQRT($C$4)*D356)+(Projection!$D$20+MAX(0,Projection!$C$24-M356)/Projection!$C$4-Projection!$D$21)*EXP($C$5+SQRT($C$4)*D356)^0.5</f>
        <v/>
      </c>
      <c r="O356" s="17">
        <f>N356*EXP($C$5+SQRT($C$4)*E356)+(Projection!$E$20+MAX(0,Projection!$D$24-N356)/Projection!$C$4-Projection!$E$21)*EXP($C$5+SQRT($C$4)*E356)^0.5</f>
        <v/>
      </c>
      <c r="P356" s="17">
        <f>O356*EXP($C$5+SQRT($C$4)*F356)+(Projection!$F$20+MAX(0,Projection!$E$24-O356)/Projection!$C$4-Projection!$F$21)*EXP($C$5+SQRT($C$4)*F356)^0.5</f>
        <v/>
      </c>
      <c r="Q356" s="17">
        <f>P356*EXP($C$5+SQRT($C$4)*G356)+(Projection!$G$20+MAX(0,Projection!$F$24-P356)/Projection!$C$4-Projection!$G$21)*EXP($C$5+SQRT($C$4)*G356)^0.5</f>
        <v/>
      </c>
      <c r="R356" s="17">
        <f>Q356*EXP($C$5+SQRT($C$4)*H356)+(Projection!$H$20+MAX(0,Projection!$G$24-Q356)/Projection!$C$4-Projection!$H$21)*EXP($C$5+SQRT($C$4)*H356)^0.5</f>
        <v/>
      </c>
      <c r="S356" s="17">
        <f>R356*EXP($C$5+SQRT($C$4)*I356)+(Projection!$I$20+MAX(0,Projection!$H$24-R356)/Projection!$C$4-Projection!$I$21)*EXP($C$5+SQRT($C$4)*I356)^0.5</f>
        <v/>
      </c>
      <c r="T356" s="17">
        <f>S356*EXP($C$5+SQRT($C$4)*J356)+(Projection!$J$20+MAX(0,Projection!$I$24-S356)/Projection!$C$4-Projection!$J$21)*EXP($C$5+SQRT($C$4)*J356)^0.5</f>
        <v/>
      </c>
      <c r="U356" s="17">
        <f>T356*EXP($C$5+SQRT($C$4)*K356)+(Projection!$K$20+MAX(0,Projection!$J$24-T356)/Projection!$C$4-Projection!$K$21)*EXP($C$5+SQRT($C$4)*K356)^0.5</f>
        <v/>
      </c>
      <c r="V356" s="17">
        <f>U356*EXP($C$5+SQRT($C$4)*L356)+(Projection!$L$20+MAX(0,Projection!$K$24-U356)/Projection!$C$4-Projection!$L$21)*EXP($C$5+SQRT($C$4)*L356)^0.5</f>
        <v/>
      </c>
      <c r="W356" s="13">
        <f>M356/Projection!$C$24</f>
        <v/>
      </c>
      <c r="X356" s="13">
        <f>N356/Projection!$D$24</f>
        <v/>
      </c>
      <c r="Y356" s="13">
        <f>O356/Projection!$E$24</f>
        <v/>
      </c>
      <c r="Z356" s="13">
        <f>P356/Projection!$F$24</f>
        <v/>
      </c>
      <c r="AA356" s="13">
        <f>Q356/Projection!$G$24</f>
        <v/>
      </c>
      <c r="AB356" s="13">
        <f>R356/Projection!$H$24</f>
        <v/>
      </c>
      <c r="AC356" s="13">
        <f>S356/Projection!$I$24</f>
        <v/>
      </c>
      <c r="AD356" s="13">
        <f>T356/Projection!$J$24</f>
        <v/>
      </c>
      <c r="AE356" s="13">
        <f>U356/Projection!$K$24</f>
        <v/>
      </c>
      <c r="AF356" s="13">
        <f>V356/Projection!$L$24</f>
        <v/>
      </c>
      <c r="AG356" s="13">
        <f>MIN(W356:AF356)</f>
        <v/>
      </c>
    </row>
    <row r="357">
      <c r="B357" s="2" t="n">
        <v>344</v>
      </c>
      <c r="C357" s="20" t="n">
        <v>-0.650116</v>
      </c>
      <c r="D357" s="20" t="n">
        <v>-0.225024</v>
      </c>
      <c r="E357" s="20" t="n">
        <v>-0.607321</v>
      </c>
      <c r="F357" s="20" t="n">
        <v>0.809781</v>
      </c>
      <c r="G357" s="20" t="n">
        <v>0.346561</v>
      </c>
      <c r="H357" s="20" t="n">
        <v>-0.013962</v>
      </c>
      <c r="I357" s="20" t="n">
        <v>-0.540119</v>
      </c>
      <c r="J357" s="20" t="n">
        <v>-0.038439</v>
      </c>
      <c r="K357" s="20" t="n">
        <v>0.812035</v>
      </c>
      <c r="L357" s="20" t="n">
        <v>-0.322953</v>
      </c>
      <c r="M357" s="17">
        <f>Projection!$C$13*EXP($C$5+SQRT($C$4)*C357)+(Projection!$C$20+MAX(0,Projection!$C$14-Projection!$C$13)/Projection!$C$4-Projection!$C$21)*EXP($C$5+SQRT($C$4)*C357)^0.5</f>
        <v/>
      </c>
      <c r="N357" s="17">
        <f>M357*EXP($C$5+SQRT($C$4)*D357)+(Projection!$D$20+MAX(0,Projection!$C$24-M357)/Projection!$C$4-Projection!$D$21)*EXP($C$5+SQRT($C$4)*D357)^0.5</f>
        <v/>
      </c>
      <c r="O357" s="17">
        <f>N357*EXP($C$5+SQRT($C$4)*E357)+(Projection!$E$20+MAX(0,Projection!$D$24-N357)/Projection!$C$4-Projection!$E$21)*EXP($C$5+SQRT($C$4)*E357)^0.5</f>
        <v/>
      </c>
      <c r="P357" s="17">
        <f>O357*EXP($C$5+SQRT($C$4)*F357)+(Projection!$F$20+MAX(0,Projection!$E$24-O357)/Projection!$C$4-Projection!$F$21)*EXP($C$5+SQRT($C$4)*F357)^0.5</f>
        <v/>
      </c>
      <c r="Q357" s="17">
        <f>P357*EXP($C$5+SQRT($C$4)*G357)+(Projection!$G$20+MAX(0,Projection!$F$24-P357)/Projection!$C$4-Projection!$G$21)*EXP($C$5+SQRT($C$4)*G357)^0.5</f>
        <v/>
      </c>
      <c r="R357" s="17">
        <f>Q357*EXP($C$5+SQRT($C$4)*H357)+(Projection!$H$20+MAX(0,Projection!$G$24-Q357)/Projection!$C$4-Projection!$H$21)*EXP($C$5+SQRT($C$4)*H357)^0.5</f>
        <v/>
      </c>
      <c r="S357" s="17">
        <f>R357*EXP($C$5+SQRT($C$4)*I357)+(Projection!$I$20+MAX(0,Projection!$H$24-R357)/Projection!$C$4-Projection!$I$21)*EXP($C$5+SQRT($C$4)*I357)^0.5</f>
        <v/>
      </c>
      <c r="T357" s="17">
        <f>S357*EXP($C$5+SQRT($C$4)*J357)+(Projection!$J$20+MAX(0,Projection!$I$24-S357)/Projection!$C$4-Projection!$J$21)*EXP($C$5+SQRT($C$4)*J357)^0.5</f>
        <v/>
      </c>
      <c r="U357" s="17">
        <f>T357*EXP($C$5+SQRT($C$4)*K357)+(Projection!$K$20+MAX(0,Projection!$J$24-T357)/Projection!$C$4-Projection!$K$21)*EXP($C$5+SQRT($C$4)*K357)^0.5</f>
        <v/>
      </c>
      <c r="V357" s="17">
        <f>U357*EXP($C$5+SQRT($C$4)*L357)+(Projection!$L$20+MAX(0,Projection!$K$24-U357)/Projection!$C$4-Projection!$L$21)*EXP($C$5+SQRT($C$4)*L357)^0.5</f>
        <v/>
      </c>
      <c r="W357" s="13">
        <f>M357/Projection!$C$24</f>
        <v/>
      </c>
      <c r="X357" s="13">
        <f>N357/Projection!$D$24</f>
        <v/>
      </c>
      <c r="Y357" s="13">
        <f>O357/Projection!$E$24</f>
        <v/>
      </c>
      <c r="Z357" s="13">
        <f>P357/Projection!$F$24</f>
        <v/>
      </c>
      <c r="AA357" s="13">
        <f>Q357/Projection!$G$24</f>
        <v/>
      </c>
      <c r="AB357" s="13">
        <f>R357/Projection!$H$24</f>
        <v/>
      </c>
      <c r="AC357" s="13">
        <f>S357/Projection!$I$24</f>
        <v/>
      </c>
      <c r="AD357" s="13">
        <f>T357/Projection!$J$24</f>
        <v/>
      </c>
      <c r="AE357" s="13">
        <f>U357/Projection!$K$24</f>
        <v/>
      </c>
      <c r="AF357" s="13">
        <f>V357/Projection!$L$24</f>
        <v/>
      </c>
      <c r="AG357" s="13">
        <f>MIN(W357:AF357)</f>
        <v/>
      </c>
    </row>
    <row r="358">
      <c r="B358" s="2" t="n">
        <v>345</v>
      </c>
      <c r="C358" s="20" t="n">
        <v>0.829383</v>
      </c>
      <c r="D358" s="20" t="n">
        <v>-0.639849</v>
      </c>
      <c r="E358" s="20" t="n">
        <v>0.907841</v>
      </c>
      <c r="F358" s="20" t="n">
        <v>-1.950843</v>
      </c>
      <c r="G358" s="20" t="n">
        <v>-0.018184</v>
      </c>
      <c r="H358" s="20" t="n">
        <v>-0.35919</v>
      </c>
      <c r="I358" s="20" t="n">
        <v>-1.234845</v>
      </c>
      <c r="J358" s="20" t="n">
        <v>-0.545583</v>
      </c>
      <c r="K358" s="20" t="n">
        <v>-0.250687</v>
      </c>
      <c r="L358" s="20" t="n">
        <v>-0.923111</v>
      </c>
      <c r="M358" s="17">
        <f>Projection!$C$13*EXP($C$5+SQRT($C$4)*C358)+(Projection!$C$20+MAX(0,Projection!$C$14-Projection!$C$13)/Projection!$C$4-Projection!$C$21)*EXP($C$5+SQRT($C$4)*C358)^0.5</f>
        <v/>
      </c>
      <c r="N358" s="17">
        <f>M358*EXP($C$5+SQRT($C$4)*D358)+(Projection!$D$20+MAX(0,Projection!$C$24-M358)/Projection!$C$4-Projection!$D$21)*EXP($C$5+SQRT($C$4)*D358)^0.5</f>
        <v/>
      </c>
      <c r="O358" s="17">
        <f>N358*EXP($C$5+SQRT($C$4)*E358)+(Projection!$E$20+MAX(0,Projection!$D$24-N358)/Projection!$C$4-Projection!$E$21)*EXP($C$5+SQRT($C$4)*E358)^0.5</f>
        <v/>
      </c>
      <c r="P358" s="17">
        <f>O358*EXP($C$5+SQRT($C$4)*F358)+(Projection!$F$20+MAX(0,Projection!$E$24-O358)/Projection!$C$4-Projection!$F$21)*EXP($C$5+SQRT($C$4)*F358)^0.5</f>
        <v/>
      </c>
      <c r="Q358" s="17">
        <f>P358*EXP($C$5+SQRT($C$4)*G358)+(Projection!$G$20+MAX(0,Projection!$F$24-P358)/Projection!$C$4-Projection!$G$21)*EXP($C$5+SQRT($C$4)*G358)^0.5</f>
        <v/>
      </c>
      <c r="R358" s="17">
        <f>Q358*EXP($C$5+SQRT($C$4)*H358)+(Projection!$H$20+MAX(0,Projection!$G$24-Q358)/Projection!$C$4-Projection!$H$21)*EXP($C$5+SQRT($C$4)*H358)^0.5</f>
        <v/>
      </c>
      <c r="S358" s="17">
        <f>R358*EXP($C$5+SQRT($C$4)*I358)+(Projection!$I$20+MAX(0,Projection!$H$24-R358)/Projection!$C$4-Projection!$I$21)*EXP($C$5+SQRT($C$4)*I358)^0.5</f>
        <v/>
      </c>
      <c r="T358" s="17">
        <f>S358*EXP($C$5+SQRT($C$4)*J358)+(Projection!$J$20+MAX(0,Projection!$I$24-S358)/Projection!$C$4-Projection!$J$21)*EXP($C$5+SQRT($C$4)*J358)^0.5</f>
        <v/>
      </c>
      <c r="U358" s="17">
        <f>T358*EXP($C$5+SQRT($C$4)*K358)+(Projection!$K$20+MAX(0,Projection!$J$24-T358)/Projection!$C$4-Projection!$K$21)*EXP($C$5+SQRT($C$4)*K358)^0.5</f>
        <v/>
      </c>
      <c r="V358" s="17">
        <f>U358*EXP($C$5+SQRT($C$4)*L358)+(Projection!$L$20+MAX(0,Projection!$K$24-U358)/Projection!$C$4-Projection!$L$21)*EXP($C$5+SQRT($C$4)*L358)^0.5</f>
        <v/>
      </c>
      <c r="W358" s="13">
        <f>M358/Projection!$C$24</f>
        <v/>
      </c>
      <c r="X358" s="13">
        <f>N358/Projection!$D$24</f>
        <v/>
      </c>
      <c r="Y358" s="13">
        <f>O358/Projection!$E$24</f>
        <v/>
      </c>
      <c r="Z358" s="13">
        <f>P358/Projection!$F$24</f>
        <v/>
      </c>
      <c r="AA358" s="13">
        <f>Q358/Projection!$G$24</f>
        <v/>
      </c>
      <c r="AB358" s="13">
        <f>R358/Projection!$H$24</f>
        <v/>
      </c>
      <c r="AC358" s="13">
        <f>S358/Projection!$I$24</f>
        <v/>
      </c>
      <c r="AD358" s="13">
        <f>T358/Projection!$J$24</f>
        <v/>
      </c>
      <c r="AE358" s="13">
        <f>U358/Projection!$K$24</f>
        <v/>
      </c>
      <c r="AF358" s="13">
        <f>V358/Projection!$L$24</f>
        <v/>
      </c>
      <c r="AG358" s="13">
        <f>MIN(W358:AF358)</f>
        <v/>
      </c>
    </row>
    <row r="359">
      <c r="B359" s="2" t="n">
        <v>346</v>
      </c>
      <c r="C359" s="20" t="n">
        <v>1.114412</v>
      </c>
      <c r="D359" s="20" t="n">
        <v>-0.029168</v>
      </c>
      <c r="E359" s="20" t="n">
        <v>-0.167911</v>
      </c>
      <c r="F359" s="20" t="n">
        <v>-0.392665</v>
      </c>
      <c r="G359" s="20" t="n">
        <v>-0.770567</v>
      </c>
      <c r="H359" s="20" t="n">
        <v>-1.061802</v>
      </c>
      <c r="I359" s="20" t="n">
        <v>-1.671905</v>
      </c>
      <c r="J359" s="20" t="n">
        <v>0.229302</v>
      </c>
      <c r="K359" s="20" t="n">
        <v>-1.335603</v>
      </c>
      <c r="L359" s="20" t="n">
        <v>0.571179</v>
      </c>
      <c r="M359" s="17">
        <f>Projection!$C$13*EXP($C$5+SQRT($C$4)*C359)+(Projection!$C$20+MAX(0,Projection!$C$14-Projection!$C$13)/Projection!$C$4-Projection!$C$21)*EXP($C$5+SQRT($C$4)*C359)^0.5</f>
        <v/>
      </c>
      <c r="N359" s="17">
        <f>M359*EXP($C$5+SQRT($C$4)*D359)+(Projection!$D$20+MAX(0,Projection!$C$24-M359)/Projection!$C$4-Projection!$D$21)*EXP($C$5+SQRT($C$4)*D359)^0.5</f>
        <v/>
      </c>
      <c r="O359" s="17">
        <f>N359*EXP($C$5+SQRT($C$4)*E359)+(Projection!$E$20+MAX(0,Projection!$D$24-N359)/Projection!$C$4-Projection!$E$21)*EXP($C$5+SQRT($C$4)*E359)^0.5</f>
        <v/>
      </c>
      <c r="P359" s="17">
        <f>O359*EXP($C$5+SQRT($C$4)*F359)+(Projection!$F$20+MAX(0,Projection!$E$24-O359)/Projection!$C$4-Projection!$F$21)*EXP($C$5+SQRT($C$4)*F359)^0.5</f>
        <v/>
      </c>
      <c r="Q359" s="17">
        <f>P359*EXP($C$5+SQRT($C$4)*G359)+(Projection!$G$20+MAX(0,Projection!$F$24-P359)/Projection!$C$4-Projection!$G$21)*EXP($C$5+SQRT($C$4)*G359)^0.5</f>
        <v/>
      </c>
      <c r="R359" s="17">
        <f>Q359*EXP($C$5+SQRT($C$4)*H359)+(Projection!$H$20+MAX(0,Projection!$G$24-Q359)/Projection!$C$4-Projection!$H$21)*EXP($C$5+SQRT($C$4)*H359)^0.5</f>
        <v/>
      </c>
      <c r="S359" s="17">
        <f>R359*EXP($C$5+SQRT($C$4)*I359)+(Projection!$I$20+MAX(0,Projection!$H$24-R359)/Projection!$C$4-Projection!$I$21)*EXP($C$5+SQRT($C$4)*I359)^0.5</f>
        <v/>
      </c>
      <c r="T359" s="17">
        <f>S359*EXP($C$5+SQRT($C$4)*J359)+(Projection!$J$20+MAX(0,Projection!$I$24-S359)/Projection!$C$4-Projection!$J$21)*EXP($C$5+SQRT($C$4)*J359)^0.5</f>
        <v/>
      </c>
      <c r="U359" s="17">
        <f>T359*EXP($C$5+SQRT($C$4)*K359)+(Projection!$K$20+MAX(0,Projection!$J$24-T359)/Projection!$C$4-Projection!$K$21)*EXP($C$5+SQRT($C$4)*K359)^0.5</f>
        <v/>
      </c>
      <c r="V359" s="17">
        <f>U359*EXP($C$5+SQRT($C$4)*L359)+(Projection!$L$20+MAX(0,Projection!$K$24-U359)/Projection!$C$4-Projection!$L$21)*EXP($C$5+SQRT($C$4)*L359)^0.5</f>
        <v/>
      </c>
      <c r="W359" s="13">
        <f>M359/Projection!$C$24</f>
        <v/>
      </c>
      <c r="X359" s="13">
        <f>N359/Projection!$D$24</f>
        <v/>
      </c>
      <c r="Y359" s="13">
        <f>O359/Projection!$E$24</f>
        <v/>
      </c>
      <c r="Z359" s="13">
        <f>P359/Projection!$F$24</f>
        <v/>
      </c>
      <c r="AA359" s="13">
        <f>Q359/Projection!$G$24</f>
        <v/>
      </c>
      <c r="AB359" s="13">
        <f>R359/Projection!$H$24</f>
        <v/>
      </c>
      <c r="AC359" s="13">
        <f>S359/Projection!$I$24</f>
        <v/>
      </c>
      <c r="AD359" s="13">
        <f>T359/Projection!$J$24</f>
        <v/>
      </c>
      <c r="AE359" s="13">
        <f>U359/Projection!$K$24</f>
        <v/>
      </c>
      <c r="AF359" s="13">
        <f>V359/Projection!$L$24</f>
        <v/>
      </c>
      <c r="AG359" s="13">
        <f>MIN(W359:AF359)</f>
        <v/>
      </c>
    </row>
    <row r="360">
      <c r="B360" s="2" t="n">
        <v>347</v>
      </c>
      <c r="C360" s="20" t="n">
        <v>1.881012</v>
      </c>
      <c r="D360" s="20" t="n">
        <v>-1.560882</v>
      </c>
      <c r="E360" s="20" t="n">
        <v>1.210347</v>
      </c>
      <c r="F360" s="20" t="n">
        <v>-1.257225</v>
      </c>
      <c r="G360" s="20" t="n">
        <v>0.483336</v>
      </c>
      <c r="H360" s="20" t="n">
        <v>-0.271061</v>
      </c>
      <c r="I360" s="20" t="n">
        <v>-0.074212</v>
      </c>
      <c r="J360" s="20" t="n">
        <v>0.1803</v>
      </c>
      <c r="K360" s="20" t="n">
        <v>0.608831</v>
      </c>
      <c r="L360" s="20" t="n">
        <v>-0.085742</v>
      </c>
      <c r="M360" s="17">
        <f>Projection!$C$13*EXP($C$5+SQRT($C$4)*C360)+(Projection!$C$20+MAX(0,Projection!$C$14-Projection!$C$13)/Projection!$C$4-Projection!$C$21)*EXP($C$5+SQRT($C$4)*C360)^0.5</f>
        <v/>
      </c>
      <c r="N360" s="17">
        <f>M360*EXP($C$5+SQRT($C$4)*D360)+(Projection!$D$20+MAX(0,Projection!$C$24-M360)/Projection!$C$4-Projection!$D$21)*EXP($C$5+SQRT($C$4)*D360)^0.5</f>
        <v/>
      </c>
      <c r="O360" s="17">
        <f>N360*EXP($C$5+SQRT($C$4)*E360)+(Projection!$E$20+MAX(0,Projection!$D$24-N360)/Projection!$C$4-Projection!$E$21)*EXP($C$5+SQRT($C$4)*E360)^0.5</f>
        <v/>
      </c>
      <c r="P360" s="17">
        <f>O360*EXP($C$5+SQRT($C$4)*F360)+(Projection!$F$20+MAX(0,Projection!$E$24-O360)/Projection!$C$4-Projection!$F$21)*EXP($C$5+SQRT($C$4)*F360)^0.5</f>
        <v/>
      </c>
      <c r="Q360" s="17">
        <f>P360*EXP($C$5+SQRT($C$4)*G360)+(Projection!$G$20+MAX(0,Projection!$F$24-P360)/Projection!$C$4-Projection!$G$21)*EXP($C$5+SQRT($C$4)*G360)^0.5</f>
        <v/>
      </c>
      <c r="R360" s="17">
        <f>Q360*EXP($C$5+SQRT($C$4)*H360)+(Projection!$H$20+MAX(0,Projection!$G$24-Q360)/Projection!$C$4-Projection!$H$21)*EXP($C$5+SQRT($C$4)*H360)^0.5</f>
        <v/>
      </c>
      <c r="S360" s="17">
        <f>R360*EXP($C$5+SQRT($C$4)*I360)+(Projection!$I$20+MAX(0,Projection!$H$24-R360)/Projection!$C$4-Projection!$I$21)*EXP($C$5+SQRT($C$4)*I360)^0.5</f>
        <v/>
      </c>
      <c r="T360" s="17">
        <f>S360*EXP($C$5+SQRT($C$4)*J360)+(Projection!$J$20+MAX(0,Projection!$I$24-S360)/Projection!$C$4-Projection!$J$21)*EXP($C$5+SQRT($C$4)*J360)^0.5</f>
        <v/>
      </c>
      <c r="U360" s="17">
        <f>T360*EXP($C$5+SQRT($C$4)*K360)+(Projection!$K$20+MAX(0,Projection!$J$24-T360)/Projection!$C$4-Projection!$K$21)*EXP($C$5+SQRT($C$4)*K360)^0.5</f>
        <v/>
      </c>
      <c r="V360" s="17">
        <f>U360*EXP($C$5+SQRT($C$4)*L360)+(Projection!$L$20+MAX(0,Projection!$K$24-U360)/Projection!$C$4-Projection!$L$21)*EXP($C$5+SQRT($C$4)*L360)^0.5</f>
        <v/>
      </c>
      <c r="W360" s="13">
        <f>M360/Projection!$C$24</f>
        <v/>
      </c>
      <c r="X360" s="13">
        <f>N360/Projection!$D$24</f>
        <v/>
      </c>
      <c r="Y360" s="13">
        <f>O360/Projection!$E$24</f>
        <v/>
      </c>
      <c r="Z360" s="13">
        <f>P360/Projection!$F$24</f>
        <v/>
      </c>
      <c r="AA360" s="13">
        <f>Q360/Projection!$G$24</f>
        <v/>
      </c>
      <c r="AB360" s="13">
        <f>R360/Projection!$H$24</f>
        <v/>
      </c>
      <c r="AC360" s="13">
        <f>S360/Projection!$I$24</f>
        <v/>
      </c>
      <c r="AD360" s="13">
        <f>T360/Projection!$J$24</f>
        <v/>
      </c>
      <c r="AE360" s="13">
        <f>U360/Projection!$K$24</f>
        <v/>
      </c>
      <c r="AF360" s="13">
        <f>V360/Projection!$L$24</f>
        <v/>
      </c>
      <c r="AG360" s="13">
        <f>MIN(W360:AF360)</f>
        <v/>
      </c>
    </row>
    <row r="361">
      <c r="B361" s="2" t="n">
        <v>348</v>
      </c>
      <c r="C361" s="20" t="n">
        <v>1.333498</v>
      </c>
      <c r="D361" s="20" t="n">
        <v>0.804163</v>
      </c>
      <c r="E361" s="20" t="n">
        <v>-0.185381</v>
      </c>
      <c r="F361" s="20" t="n">
        <v>1.165145</v>
      </c>
      <c r="G361" s="20" t="n">
        <v>-0.317295</v>
      </c>
      <c r="H361" s="20" t="n">
        <v>0.6448</v>
      </c>
      <c r="I361" s="20" t="n">
        <v>0.538256</v>
      </c>
      <c r="J361" s="20" t="n">
        <v>-0.217686</v>
      </c>
      <c r="K361" s="20" t="n">
        <v>-2.718636</v>
      </c>
      <c r="L361" s="20" t="n">
        <v>2.131529</v>
      </c>
      <c r="M361" s="17">
        <f>Projection!$C$13*EXP($C$5+SQRT($C$4)*C361)+(Projection!$C$20+MAX(0,Projection!$C$14-Projection!$C$13)/Projection!$C$4-Projection!$C$21)*EXP($C$5+SQRT($C$4)*C361)^0.5</f>
        <v/>
      </c>
      <c r="N361" s="17">
        <f>M361*EXP($C$5+SQRT($C$4)*D361)+(Projection!$D$20+MAX(0,Projection!$C$24-M361)/Projection!$C$4-Projection!$D$21)*EXP($C$5+SQRT($C$4)*D361)^0.5</f>
        <v/>
      </c>
      <c r="O361" s="17">
        <f>N361*EXP($C$5+SQRT($C$4)*E361)+(Projection!$E$20+MAX(0,Projection!$D$24-N361)/Projection!$C$4-Projection!$E$21)*EXP($C$5+SQRT($C$4)*E361)^0.5</f>
        <v/>
      </c>
      <c r="P361" s="17">
        <f>O361*EXP($C$5+SQRT($C$4)*F361)+(Projection!$F$20+MAX(0,Projection!$E$24-O361)/Projection!$C$4-Projection!$F$21)*EXP($C$5+SQRT($C$4)*F361)^0.5</f>
        <v/>
      </c>
      <c r="Q361" s="17">
        <f>P361*EXP($C$5+SQRT($C$4)*G361)+(Projection!$G$20+MAX(0,Projection!$F$24-P361)/Projection!$C$4-Projection!$G$21)*EXP($C$5+SQRT($C$4)*G361)^0.5</f>
        <v/>
      </c>
      <c r="R361" s="17">
        <f>Q361*EXP($C$5+SQRT($C$4)*H361)+(Projection!$H$20+MAX(0,Projection!$G$24-Q361)/Projection!$C$4-Projection!$H$21)*EXP($C$5+SQRT($C$4)*H361)^0.5</f>
        <v/>
      </c>
      <c r="S361" s="17">
        <f>R361*EXP($C$5+SQRT($C$4)*I361)+(Projection!$I$20+MAX(0,Projection!$H$24-R361)/Projection!$C$4-Projection!$I$21)*EXP($C$5+SQRT($C$4)*I361)^0.5</f>
        <v/>
      </c>
      <c r="T361" s="17">
        <f>S361*EXP($C$5+SQRT($C$4)*J361)+(Projection!$J$20+MAX(0,Projection!$I$24-S361)/Projection!$C$4-Projection!$J$21)*EXP($C$5+SQRT($C$4)*J361)^0.5</f>
        <v/>
      </c>
      <c r="U361" s="17">
        <f>T361*EXP($C$5+SQRT($C$4)*K361)+(Projection!$K$20+MAX(0,Projection!$J$24-T361)/Projection!$C$4-Projection!$K$21)*EXP($C$5+SQRT($C$4)*K361)^0.5</f>
        <v/>
      </c>
      <c r="V361" s="17">
        <f>U361*EXP($C$5+SQRT($C$4)*L361)+(Projection!$L$20+MAX(0,Projection!$K$24-U361)/Projection!$C$4-Projection!$L$21)*EXP($C$5+SQRT($C$4)*L361)^0.5</f>
        <v/>
      </c>
      <c r="W361" s="13">
        <f>M361/Projection!$C$24</f>
        <v/>
      </c>
      <c r="X361" s="13">
        <f>N361/Projection!$D$24</f>
        <v/>
      </c>
      <c r="Y361" s="13">
        <f>O361/Projection!$E$24</f>
        <v/>
      </c>
      <c r="Z361" s="13">
        <f>P361/Projection!$F$24</f>
        <v/>
      </c>
      <c r="AA361" s="13">
        <f>Q361/Projection!$G$24</f>
        <v/>
      </c>
      <c r="AB361" s="13">
        <f>R361/Projection!$H$24</f>
        <v/>
      </c>
      <c r="AC361" s="13">
        <f>S361/Projection!$I$24</f>
        <v/>
      </c>
      <c r="AD361" s="13">
        <f>T361/Projection!$J$24</f>
        <v/>
      </c>
      <c r="AE361" s="13">
        <f>U361/Projection!$K$24</f>
        <v/>
      </c>
      <c r="AF361" s="13">
        <f>V361/Projection!$L$24</f>
        <v/>
      </c>
      <c r="AG361" s="13">
        <f>MIN(W361:AF361)</f>
        <v/>
      </c>
    </row>
    <row r="362">
      <c r="B362" s="2" t="n">
        <v>349</v>
      </c>
      <c r="C362" s="20" t="n">
        <v>0.778878</v>
      </c>
      <c r="D362" s="20" t="n">
        <v>0.616776</v>
      </c>
      <c r="E362" s="20" t="n">
        <v>-2.366722</v>
      </c>
      <c r="F362" s="20" t="n">
        <v>-1.339215</v>
      </c>
      <c r="G362" s="20" t="n">
        <v>0.049137</v>
      </c>
      <c r="H362" s="20" t="n">
        <v>-1.408326</v>
      </c>
      <c r="I362" s="20" t="n">
        <v>-1.137175</v>
      </c>
      <c r="J362" s="20" t="n">
        <v>-0.07332900000000001</v>
      </c>
      <c r="K362" s="20" t="n">
        <v>0.440809</v>
      </c>
      <c r="L362" s="20" t="n">
        <v>-0.548798</v>
      </c>
      <c r="M362" s="17">
        <f>Projection!$C$13*EXP($C$5+SQRT($C$4)*C362)+(Projection!$C$20+MAX(0,Projection!$C$14-Projection!$C$13)/Projection!$C$4-Projection!$C$21)*EXP($C$5+SQRT($C$4)*C362)^0.5</f>
        <v/>
      </c>
      <c r="N362" s="17">
        <f>M362*EXP($C$5+SQRT($C$4)*D362)+(Projection!$D$20+MAX(0,Projection!$C$24-M362)/Projection!$C$4-Projection!$D$21)*EXP($C$5+SQRT($C$4)*D362)^0.5</f>
        <v/>
      </c>
      <c r="O362" s="17">
        <f>N362*EXP($C$5+SQRT($C$4)*E362)+(Projection!$E$20+MAX(0,Projection!$D$24-N362)/Projection!$C$4-Projection!$E$21)*EXP($C$5+SQRT($C$4)*E362)^0.5</f>
        <v/>
      </c>
      <c r="P362" s="17">
        <f>O362*EXP($C$5+SQRT($C$4)*F362)+(Projection!$F$20+MAX(0,Projection!$E$24-O362)/Projection!$C$4-Projection!$F$21)*EXP($C$5+SQRT($C$4)*F362)^0.5</f>
        <v/>
      </c>
      <c r="Q362" s="17">
        <f>P362*EXP($C$5+SQRT($C$4)*G362)+(Projection!$G$20+MAX(0,Projection!$F$24-P362)/Projection!$C$4-Projection!$G$21)*EXP($C$5+SQRT($C$4)*G362)^0.5</f>
        <v/>
      </c>
      <c r="R362" s="17">
        <f>Q362*EXP($C$5+SQRT($C$4)*H362)+(Projection!$H$20+MAX(0,Projection!$G$24-Q362)/Projection!$C$4-Projection!$H$21)*EXP($C$5+SQRT($C$4)*H362)^0.5</f>
        <v/>
      </c>
      <c r="S362" s="17">
        <f>R362*EXP($C$5+SQRT($C$4)*I362)+(Projection!$I$20+MAX(0,Projection!$H$24-R362)/Projection!$C$4-Projection!$I$21)*EXP($C$5+SQRT($C$4)*I362)^0.5</f>
        <v/>
      </c>
      <c r="T362" s="17">
        <f>S362*EXP($C$5+SQRT($C$4)*J362)+(Projection!$J$20+MAX(0,Projection!$I$24-S362)/Projection!$C$4-Projection!$J$21)*EXP($C$5+SQRT($C$4)*J362)^0.5</f>
        <v/>
      </c>
      <c r="U362" s="17">
        <f>T362*EXP($C$5+SQRT($C$4)*K362)+(Projection!$K$20+MAX(0,Projection!$J$24-T362)/Projection!$C$4-Projection!$K$21)*EXP($C$5+SQRT($C$4)*K362)^0.5</f>
        <v/>
      </c>
      <c r="V362" s="17">
        <f>U362*EXP($C$5+SQRT($C$4)*L362)+(Projection!$L$20+MAX(0,Projection!$K$24-U362)/Projection!$C$4-Projection!$L$21)*EXP($C$5+SQRT($C$4)*L362)^0.5</f>
        <v/>
      </c>
      <c r="W362" s="13">
        <f>M362/Projection!$C$24</f>
        <v/>
      </c>
      <c r="X362" s="13">
        <f>N362/Projection!$D$24</f>
        <v/>
      </c>
      <c r="Y362" s="13">
        <f>O362/Projection!$E$24</f>
        <v/>
      </c>
      <c r="Z362" s="13">
        <f>P362/Projection!$F$24</f>
        <v/>
      </c>
      <c r="AA362" s="13">
        <f>Q362/Projection!$G$24</f>
        <v/>
      </c>
      <c r="AB362" s="13">
        <f>R362/Projection!$H$24</f>
        <v/>
      </c>
      <c r="AC362" s="13">
        <f>S362/Projection!$I$24</f>
        <v/>
      </c>
      <c r="AD362" s="13">
        <f>T362/Projection!$J$24</f>
        <v/>
      </c>
      <c r="AE362" s="13">
        <f>U362/Projection!$K$24</f>
        <v/>
      </c>
      <c r="AF362" s="13">
        <f>V362/Projection!$L$24</f>
        <v/>
      </c>
      <c r="AG362" s="13">
        <f>MIN(W362:AF362)</f>
        <v/>
      </c>
    </row>
    <row r="363">
      <c r="B363" s="2" t="n">
        <v>350</v>
      </c>
      <c r="C363" s="20" t="n">
        <v>0.991066</v>
      </c>
      <c r="D363" s="20" t="n">
        <v>-0.658926</v>
      </c>
      <c r="E363" s="20" t="n">
        <v>0.19622</v>
      </c>
      <c r="F363" s="20" t="n">
        <v>1.216167</v>
      </c>
      <c r="G363" s="20" t="n">
        <v>1.500197</v>
      </c>
      <c r="H363" s="20" t="n">
        <v>0.773074</v>
      </c>
      <c r="I363" s="20" t="n">
        <v>-0.04645</v>
      </c>
      <c r="J363" s="20" t="n">
        <v>0.036951</v>
      </c>
      <c r="K363" s="20" t="n">
        <v>-0.890113</v>
      </c>
      <c r="L363" s="20" t="n">
        <v>0.178599</v>
      </c>
      <c r="M363" s="17">
        <f>Projection!$C$13*EXP($C$5+SQRT($C$4)*C363)+(Projection!$C$20+MAX(0,Projection!$C$14-Projection!$C$13)/Projection!$C$4-Projection!$C$21)*EXP($C$5+SQRT($C$4)*C363)^0.5</f>
        <v/>
      </c>
      <c r="N363" s="17">
        <f>M363*EXP($C$5+SQRT($C$4)*D363)+(Projection!$D$20+MAX(0,Projection!$C$24-M363)/Projection!$C$4-Projection!$D$21)*EXP($C$5+SQRT($C$4)*D363)^0.5</f>
        <v/>
      </c>
      <c r="O363" s="17">
        <f>N363*EXP($C$5+SQRT($C$4)*E363)+(Projection!$E$20+MAX(0,Projection!$D$24-N363)/Projection!$C$4-Projection!$E$21)*EXP($C$5+SQRT($C$4)*E363)^0.5</f>
        <v/>
      </c>
      <c r="P363" s="17">
        <f>O363*EXP($C$5+SQRT($C$4)*F363)+(Projection!$F$20+MAX(0,Projection!$E$24-O363)/Projection!$C$4-Projection!$F$21)*EXP($C$5+SQRT($C$4)*F363)^0.5</f>
        <v/>
      </c>
      <c r="Q363" s="17">
        <f>P363*EXP($C$5+SQRT($C$4)*G363)+(Projection!$G$20+MAX(0,Projection!$F$24-P363)/Projection!$C$4-Projection!$G$21)*EXP($C$5+SQRT($C$4)*G363)^0.5</f>
        <v/>
      </c>
      <c r="R363" s="17">
        <f>Q363*EXP($C$5+SQRT($C$4)*H363)+(Projection!$H$20+MAX(0,Projection!$G$24-Q363)/Projection!$C$4-Projection!$H$21)*EXP($C$5+SQRT($C$4)*H363)^0.5</f>
        <v/>
      </c>
      <c r="S363" s="17">
        <f>R363*EXP($C$5+SQRT($C$4)*I363)+(Projection!$I$20+MAX(0,Projection!$H$24-R363)/Projection!$C$4-Projection!$I$21)*EXP($C$5+SQRT($C$4)*I363)^0.5</f>
        <v/>
      </c>
      <c r="T363" s="17">
        <f>S363*EXP($C$5+SQRT($C$4)*J363)+(Projection!$J$20+MAX(0,Projection!$I$24-S363)/Projection!$C$4-Projection!$J$21)*EXP($C$5+SQRT($C$4)*J363)^0.5</f>
        <v/>
      </c>
      <c r="U363" s="17">
        <f>T363*EXP($C$5+SQRT($C$4)*K363)+(Projection!$K$20+MAX(0,Projection!$J$24-T363)/Projection!$C$4-Projection!$K$21)*EXP($C$5+SQRT($C$4)*K363)^0.5</f>
        <v/>
      </c>
      <c r="V363" s="17">
        <f>U363*EXP($C$5+SQRT($C$4)*L363)+(Projection!$L$20+MAX(0,Projection!$K$24-U363)/Projection!$C$4-Projection!$L$21)*EXP($C$5+SQRT($C$4)*L363)^0.5</f>
        <v/>
      </c>
      <c r="W363" s="13">
        <f>M363/Projection!$C$24</f>
        <v/>
      </c>
      <c r="X363" s="13">
        <f>N363/Projection!$D$24</f>
        <v/>
      </c>
      <c r="Y363" s="13">
        <f>O363/Projection!$E$24</f>
        <v/>
      </c>
      <c r="Z363" s="13">
        <f>P363/Projection!$F$24</f>
        <v/>
      </c>
      <c r="AA363" s="13">
        <f>Q363/Projection!$G$24</f>
        <v/>
      </c>
      <c r="AB363" s="13">
        <f>R363/Projection!$H$24</f>
        <v/>
      </c>
      <c r="AC363" s="13">
        <f>S363/Projection!$I$24</f>
        <v/>
      </c>
      <c r="AD363" s="13">
        <f>T363/Projection!$J$24</f>
        <v/>
      </c>
      <c r="AE363" s="13">
        <f>U363/Projection!$K$24</f>
        <v/>
      </c>
      <c r="AF363" s="13">
        <f>V363/Projection!$L$24</f>
        <v/>
      </c>
      <c r="AG363" s="13">
        <f>MIN(W363:AF363)</f>
        <v/>
      </c>
    </row>
    <row r="364">
      <c r="B364" s="2" t="n">
        <v>351</v>
      </c>
      <c r="C364" s="20" t="n">
        <v>-0.47209</v>
      </c>
      <c r="D364" s="20" t="n">
        <v>-1.050319</v>
      </c>
      <c r="E364" s="20" t="n">
        <v>0.6218089999999999</v>
      </c>
      <c r="F364" s="20" t="n">
        <v>2.615155</v>
      </c>
      <c r="G364" s="20" t="n">
        <v>-0.002188</v>
      </c>
      <c r="H364" s="20" t="n">
        <v>0.273541</v>
      </c>
      <c r="I364" s="20" t="n">
        <v>0.842845</v>
      </c>
      <c r="J364" s="20" t="n">
        <v>0.099035</v>
      </c>
      <c r="K364" s="20" t="n">
        <v>0.367717</v>
      </c>
      <c r="L364" s="20" t="n">
        <v>-1.497808</v>
      </c>
      <c r="M364" s="17">
        <f>Projection!$C$13*EXP($C$5+SQRT($C$4)*C364)+(Projection!$C$20+MAX(0,Projection!$C$14-Projection!$C$13)/Projection!$C$4-Projection!$C$21)*EXP($C$5+SQRT($C$4)*C364)^0.5</f>
        <v/>
      </c>
      <c r="N364" s="17">
        <f>M364*EXP($C$5+SQRT($C$4)*D364)+(Projection!$D$20+MAX(0,Projection!$C$24-M364)/Projection!$C$4-Projection!$D$21)*EXP($C$5+SQRT($C$4)*D364)^0.5</f>
        <v/>
      </c>
      <c r="O364" s="17">
        <f>N364*EXP($C$5+SQRT($C$4)*E364)+(Projection!$E$20+MAX(0,Projection!$D$24-N364)/Projection!$C$4-Projection!$E$21)*EXP($C$5+SQRT($C$4)*E364)^0.5</f>
        <v/>
      </c>
      <c r="P364" s="17">
        <f>O364*EXP($C$5+SQRT($C$4)*F364)+(Projection!$F$20+MAX(0,Projection!$E$24-O364)/Projection!$C$4-Projection!$F$21)*EXP($C$5+SQRT($C$4)*F364)^0.5</f>
        <v/>
      </c>
      <c r="Q364" s="17">
        <f>P364*EXP($C$5+SQRT($C$4)*G364)+(Projection!$G$20+MAX(0,Projection!$F$24-P364)/Projection!$C$4-Projection!$G$21)*EXP($C$5+SQRT($C$4)*G364)^0.5</f>
        <v/>
      </c>
      <c r="R364" s="17">
        <f>Q364*EXP($C$5+SQRT($C$4)*H364)+(Projection!$H$20+MAX(0,Projection!$G$24-Q364)/Projection!$C$4-Projection!$H$21)*EXP($C$5+SQRT($C$4)*H364)^0.5</f>
        <v/>
      </c>
      <c r="S364" s="17">
        <f>R364*EXP($C$5+SQRT($C$4)*I364)+(Projection!$I$20+MAX(0,Projection!$H$24-R364)/Projection!$C$4-Projection!$I$21)*EXP($C$5+SQRT($C$4)*I364)^0.5</f>
        <v/>
      </c>
      <c r="T364" s="17">
        <f>S364*EXP($C$5+SQRT($C$4)*J364)+(Projection!$J$20+MAX(0,Projection!$I$24-S364)/Projection!$C$4-Projection!$J$21)*EXP($C$5+SQRT($C$4)*J364)^0.5</f>
        <v/>
      </c>
      <c r="U364" s="17">
        <f>T364*EXP($C$5+SQRT($C$4)*K364)+(Projection!$K$20+MAX(0,Projection!$J$24-T364)/Projection!$C$4-Projection!$K$21)*EXP($C$5+SQRT($C$4)*K364)^0.5</f>
        <v/>
      </c>
      <c r="V364" s="17">
        <f>U364*EXP($C$5+SQRT($C$4)*L364)+(Projection!$L$20+MAX(0,Projection!$K$24-U364)/Projection!$C$4-Projection!$L$21)*EXP($C$5+SQRT($C$4)*L364)^0.5</f>
        <v/>
      </c>
      <c r="W364" s="13">
        <f>M364/Projection!$C$24</f>
        <v/>
      </c>
      <c r="X364" s="13">
        <f>N364/Projection!$D$24</f>
        <v/>
      </c>
      <c r="Y364" s="13">
        <f>O364/Projection!$E$24</f>
        <v/>
      </c>
      <c r="Z364" s="13">
        <f>P364/Projection!$F$24</f>
        <v/>
      </c>
      <c r="AA364" s="13">
        <f>Q364/Projection!$G$24</f>
        <v/>
      </c>
      <c r="AB364" s="13">
        <f>R364/Projection!$H$24</f>
        <v/>
      </c>
      <c r="AC364" s="13">
        <f>S364/Projection!$I$24</f>
        <v/>
      </c>
      <c r="AD364" s="13">
        <f>T364/Projection!$J$24</f>
        <v/>
      </c>
      <c r="AE364" s="13">
        <f>U364/Projection!$K$24</f>
        <v/>
      </c>
      <c r="AF364" s="13">
        <f>V364/Projection!$L$24</f>
        <v/>
      </c>
      <c r="AG364" s="13">
        <f>MIN(W364:AF364)</f>
        <v/>
      </c>
    </row>
    <row r="365">
      <c r="B365" s="2" t="n">
        <v>352</v>
      </c>
      <c r="C365" s="20" t="n">
        <v>0.774226</v>
      </c>
      <c r="D365" s="20" t="n">
        <v>-1.304482</v>
      </c>
      <c r="E365" s="20" t="n">
        <v>1.525996</v>
      </c>
      <c r="F365" s="20" t="n">
        <v>-1.16773</v>
      </c>
      <c r="G365" s="20" t="n">
        <v>-1.842493</v>
      </c>
      <c r="H365" s="20" t="n">
        <v>-0.997262</v>
      </c>
      <c r="I365" s="20" t="n">
        <v>1.49031</v>
      </c>
      <c r="J365" s="20" t="n">
        <v>0.399411</v>
      </c>
      <c r="K365" s="20" t="n">
        <v>0.102094</v>
      </c>
      <c r="L365" s="20" t="n">
        <v>3.333544</v>
      </c>
      <c r="M365" s="17">
        <f>Projection!$C$13*EXP($C$5+SQRT($C$4)*C365)+(Projection!$C$20+MAX(0,Projection!$C$14-Projection!$C$13)/Projection!$C$4-Projection!$C$21)*EXP($C$5+SQRT($C$4)*C365)^0.5</f>
        <v/>
      </c>
      <c r="N365" s="17">
        <f>M365*EXP($C$5+SQRT($C$4)*D365)+(Projection!$D$20+MAX(0,Projection!$C$24-M365)/Projection!$C$4-Projection!$D$21)*EXP($C$5+SQRT($C$4)*D365)^0.5</f>
        <v/>
      </c>
      <c r="O365" s="17">
        <f>N365*EXP($C$5+SQRT($C$4)*E365)+(Projection!$E$20+MAX(0,Projection!$D$24-N365)/Projection!$C$4-Projection!$E$21)*EXP($C$5+SQRT($C$4)*E365)^0.5</f>
        <v/>
      </c>
      <c r="P365" s="17">
        <f>O365*EXP($C$5+SQRT($C$4)*F365)+(Projection!$F$20+MAX(0,Projection!$E$24-O365)/Projection!$C$4-Projection!$F$21)*EXP($C$5+SQRT($C$4)*F365)^0.5</f>
        <v/>
      </c>
      <c r="Q365" s="17">
        <f>P365*EXP($C$5+SQRT($C$4)*G365)+(Projection!$G$20+MAX(0,Projection!$F$24-P365)/Projection!$C$4-Projection!$G$21)*EXP($C$5+SQRT($C$4)*G365)^0.5</f>
        <v/>
      </c>
      <c r="R365" s="17">
        <f>Q365*EXP($C$5+SQRT($C$4)*H365)+(Projection!$H$20+MAX(0,Projection!$G$24-Q365)/Projection!$C$4-Projection!$H$21)*EXP($C$5+SQRT($C$4)*H365)^0.5</f>
        <v/>
      </c>
      <c r="S365" s="17">
        <f>R365*EXP($C$5+SQRT($C$4)*I365)+(Projection!$I$20+MAX(0,Projection!$H$24-R365)/Projection!$C$4-Projection!$I$21)*EXP($C$5+SQRT($C$4)*I365)^0.5</f>
        <v/>
      </c>
      <c r="T365" s="17">
        <f>S365*EXP($C$5+SQRT($C$4)*J365)+(Projection!$J$20+MAX(0,Projection!$I$24-S365)/Projection!$C$4-Projection!$J$21)*EXP($C$5+SQRT($C$4)*J365)^0.5</f>
        <v/>
      </c>
      <c r="U365" s="17">
        <f>T365*EXP($C$5+SQRT($C$4)*K365)+(Projection!$K$20+MAX(0,Projection!$J$24-T365)/Projection!$C$4-Projection!$K$21)*EXP($C$5+SQRT($C$4)*K365)^0.5</f>
        <v/>
      </c>
      <c r="V365" s="17">
        <f>U365*EXP($C$5+SQRT($C$4)*L365)+(Projection!$L$20+MAX(0,Projection!$K$24-U365)/Projection!$C$4-Projection!$L$21)*EXP($C$5+SQRT($C$4)*L365)^0.5</f>
        <v/>
      </c>
      <c r="W365" s="13">
        <f>M365/Projection!$C$24</f>
        <v/>
      </c>
      <c r="X365" s="13">
        <f>N365/Projection!$D$24</f>
        <v/>
      </c>
      <c r="Y365" s="13">
        <f>O365/Projection!$E$24</f>
        <v/>
      </c>
      <c r="Z365" s="13">
        <f>P365/Projection!$F$24</f>
        <v/>
      </c>
      <c r="AA365" s="13">
        <f>Q365/Projection!$G$24</f>
        <v/>
      </c>
      <c r="AB365" s="13">
        <f>R365/Projection!$H$24</f>
        <v/>
      </c>
      <c r="AC365" s="13">
        <f>S365/Projection!$I$24</f>
        <v/>
      </c>
      <c r="AD365" s="13">
        <f>T365/Projection!$J$24</f>
        <v/>
      </c>
      <c r="AE365" s="13">
        <f>U365/Projection!$K$24</f>
        <v/>
      </c>
      <c r="AF365" s="13">
        <f>V365/Projection!$L$24</f>
        <v/>
      </c>
      <c r="AG365" s="13">
        <f>MIN(W365:AF365)</f>
        <v/>
      </c>
    </row>
    <row r="366">
      <c r="B366" s="2" t="n">
        <v>353</v>
      </c>
      <c r="C366" s="20" t="n">
        <v>0.735969</v>
      </c>
      <c r="D366" s="20" t="n">
        <v>-1.029281</v>
      </c>
      <c r="E366" s="20" t="n">
        <v>0.413287</v>
      </c>
      <c r="F366" s="20" t="n">
        <v>-1.212648</v>
      </c>
      <c r="G366" s="20" t="n">
        <v>-0.568688</v>
      </c>
      <c r="H366" s="20" t="n">
        <v>-0.8301770000000001</v>
      </c>
      <c r="I366" s="20" t="n">
        <v>-2.102994</v>
      </c>
      <c r="J366" s="20" t="n">
        <v>-1.630027</v>
      </c>
      <c r="K366" s="20" t="n">
        <v>-0.384328</v>
      </c>
      <c r="L366" s="20" t="n">
        <v>0.264417</v>
      </c>
      <c r="M366" s="17">
        <f>Projection!$C$13*EXP($C$5+SQRT($C$4)*C366)+(Projection!$C$20+MAX(0,Projection!$C$14-Projection!$C$13)/Projection!$C$4-Projection!$C$21)*EXP($C$5+SQRT($C$4)*C366)^0.5</f>
        <v/>
      </c>
      <c r="N366" s="17">
        <f>M366*EXP($C$5+SQRT($C$4)*D366)+(Projection!$D$20+MAX(0,Projection!$C$24-M366)/Projection!$C$4-Projection!$D$21)*EXP($C$5+SQRT($C$4)*D366)^0.5</f>
        <v/>
      </c>
      <c r="O366" s="17">
        <f>N366*EXP($C$5+SQRT($C$4)*E366)+(Projection!$E$20+MAX(0,Projection!$D$24-N366)/Projection!$C$4-Projection!$E$21)*EXP($C$5+SQRT($C$4)*E366)^0.5</f>
        <v/>
      </c>
      <c r="P366" s="17">
        <f>O366*EXP($C$5+SQRT($C$4)*F366)+(Projection!$F$20+MAX(0,Projection!$E$24-O366)/Projection!$C$4-Projection!$F$21)*EXP($C$5+SQRT($C$4)*F366)^0.5</f>
        <v/>
      </c>
      <c r="Q366" s="17">
        <f>P366*EXP($C$5+SQRT($C$4)*G366)+(Projection!$G$20+MAX(0,Projection!$F$24-P366)/Projection!$C$4-Projection!$G$21)*EXP($C$5+SQRT($C$4)*G366)^0.5</f>
        <v/>
      </c>
      <c r="R366" s="17">
        <f>Q366*EXP($C$5+SQRT($C$4)*H366)+(Projection!$H$20+MAX(0,Projection!$G$24-Q366)/Projection!$C$4-Projection!$H$21)*EXP($C$5+SQRT($C$4)*H366)^0.5</f>
        <v/>
      </c>
      <c r="S366" s="17">
        <f>R366*EXP($C$5+SQRT($C$4)*I366)+(Projection!$I$20+MAX(0,Projection!$H$24-R366)/Projection!$C$4-Projection!$I$21)*EXP($C$5+SQRT($C$4)*I366)^0.5</f>
        <v/>
      </c>
      <c r="T366" s="17">
        <f>S366*EXP($C$5+SQRT($C$4)*J366)+(Projection!$J$20+MAX(0,Projection!$I$24-S366)/Projection!$C$4-Projection!$J$21)*EXP($C$5+SQRT($C$4)*J366)^0.5</f>
        <v/>
      </c>
      <c r="U366" s="17">
        <f>T366*EXP($C$5+SQRT($C$4)*K366)+(Projection!$K$20+MAX(0,Projection!$J$24-T366)/Projection!$C$4-Projection!$K$21)*EXP($C$5+SQRT($C$4)*K366)^0.5</f>
        <v/>
      </c>
      <c r="V366" s="17">
        <f>U366*EXP($C$5+SQRT($C$4)*L366)+(Projection!$L$20+MAX(0,Projection!$K$24-U366)/Projection!$C$4-Projection!$L$21)*EXP($C$5+SQRT($C$4)*L366)^0.5</f>
        <v/>
      </c>
      <c r="W366" s="13">
        <f>M366/Projection!$C$24</f>
        <v/>
      </c>
      <c r="X366" s="13">
        <f>N366/Projection!$D$24</f>
        <v/>
      </c>
      <c r="Y366" s="13">
        <f>O366/Projection!$E$24</f>
        <v/>
      </c>
      <c r="Z366" s="13">
        <f>P366/Projection!$F$24</f>
        <v/>
      </c>
      <c r="AA366" s="13">
        <f>Q366/Projection!$G$24</f>
        <v/>
      </c>
      <c r="AB366" s="13">
        <f>R366/Projection!$H$24</f>
        <v/>
      </c>
      <c r="AC366" s="13">
        <f>S366/Projection!$I$24</f>
        <v/>
      </c>
      <c r="AD366" s="13">
        <f>T366/Projection!$J$24</f>
        <v/>
      </c>
      <c r="AE366" s="13">
        <f>U366/Projection!$K$24</f>
        <v/>
      </c>
      <c r="AF366" s="13">
        <f>V366/Projection!$L$24</f>
        <v/>
      </c>
      <c r="AG366" s="13">
        <f>MIN(W366:AF366)</f>
        <v/>
      </c>
    </row>
    <row r="367">
      <c r="B367" s="2" t="n">
        <v>354</v>
      </c>
      <c r="C367" s="20" t="n">
        <v>-1.109862</v>
      </c>
      <c r="D367" s="20" t="n">
        <v>0.145741</v>
      </c>
      <c r="E367" s="20" t="n">
        <v>-0.474868</v>
      </c>
      <c r="F367" s="20" t="n">
        <v>0.885123</v>
      </c>
      <c r="G367" s="20" t="n">
        <v>0.163145</v>
      </c>
      <c r="H367" s="20" t="n">
        <v>0.293722</v>
      </c>
      <c r="I367" s="20" t="n">
        <v>-0.649799</v>
      </c>
      <c r="J367" s="20" t="n">
        <v>2.11622</v>
      </c>
      <c r="K367" s="20" t="n">
        <v>-1.149573</v>
      </c>
      <c r="L367" s="20" t="n">
        <v>-0.168297</v>
      </c>
      <c r="M367" s="17">
        <f>Projection!$C$13*EXP($C$5+SQRT($C$4)*C367)+(Projection!$C$20+MAX(0,Projection!$C$14-Projection!$C$13)/Projection!$C$4-Projection!$C$21)*EXP($C$5+SQRT($C$4)*C367)^0.5</f>
        <v/>
      </c>
      <c r="N367" s="17">
        <f>M367*EXP($C$5+SQRT($C$4)*D367)+(Projection!$D$20+MAX(0,Projection!$C$24-M367)/Projection!$C$4-Projection!$D$21)*EXP($C$5+SQRT($C$4)*D367)^0.5</f>
        <v/>
      </c>
      <c r="O367" s="17">
        <f>N367*EXP($C$5+SQRT($C$4)*E367)+(Projection!$E$20+MAX(0,Projection!$D$24-N367)/Projection!$C$4-Projection!$E$21)*EXP($C$5+SQRT($C$4)*E367)^0.5</f>
        <v/>
      </c>
      <c r="P367" s="17">
        <f>O367*EXP($C$5+SQRT($C$4)*F367)+(Projection!$F$20+MAX(0,Projection!$E$24-O367)/Projection!$C$4-Projection!$F$21)*EXP($C$5+SQRT($C$4)*F367)^0.5</f>
        <v/>
      </c>
      <c r="Q367" s="17">
        <f>P367*EXP($C$5+SQRT($C$4)*G367)+(Projection!$G$20+MAX(0,Projection!$F$24-P367)/Projection!$C$4-Projection!$G$21)*EXP($C$5+SQRT($C$4)*G367)^0.5</f>
        <v/>
      </c>
      <c r="R367" s="17">
        <f>Q367*EXP($C$5+SQRT($C$4)*H367)+(Projection!$H$20+MAX(0,Projection!$G$24-Q367)/Projection!$C$4-Projection!$H$21)*EXP($C$5+SQRT($C$4)*H367)^0.5</f>
        <v/>
      </c>
      <c r="S367" s="17">
        <f>R367*EXP($C$5+SQRT($C$4)*I367)+(Projection!$I$20+MAX(0,Projection!$H$24-R367)/Projection!$C$4-Projection!$I$21)*EXP($C$5+SQRT($C$4)*I367)^0.5</f>
        <v/>
      </c>
      <c r="T367" s="17">
        <f>S367*EXP($C$5+SQRT($C$4)*J367)+(Projection!$J$20+MAX(0,Projection!$I$24-S367)/Projection!$C$4-Projection!$J$21)*EXP($C$5+SQRT($C$4)*J367)^0.5</f>
        <v/>
      </c>
      <c r="U367" s="17">
        <f>T367*EXP($C$5+SQRT($C$4)*K367)+(Projection!$K$20+MAX(0,Projection!$J$24-T367)/Projection!$C$4-Projection!$K$21)*EXP($C$5+SQRT($C$4)*K367)^0.5</f>
        <v/>
      </c>
      <c r="V367" s="17">
        <f>U367*EXP($C$5+SQRT($C$4)*L367)+(Projection!$L$20+MAX(0,Projection!$K$24-U367)/Projection!$C$4-Projection!$L$21)*EXP($C$5+SQRT($C$4)*L367)^0.5</f>
        <v/>
      </c>
      <c r="W367" s="13">
        <f>M367/Projection!$C$24</f>
        <v/>
      </c>
      <c r="X367" s="13">
        <f>N367/Projection!$D$24</f>
        <v/>
      </c>
      <c r="Y367" s="13">
        <f>O367/Projection!$E$24</f>
        <v/>
      </c>
      <c r="Z367" s="13">
        <f>P367/Projection!$F$24</f>
        <v/>
      </c>
      <c r="AA367" s="13">
        <f>Q367/Projection!$G$24</f>
        <v/>
      </c>
      <c r="AB367" s="13">
        <f>R367/Projection!$H$24</f>
        <v/>
      </c>
      <c r="AC367" s="13">
        <f>S367/Projection!$I$24</f>
        <v/>
      </c>
      <c r="AD367" s="13">
        <f>T367/Projection!$J$24</f>
        <v/>
      </c>
      <c r="AE367" s="13">
        <f>U367/Projection!$K$24</f>
        <v/>
      </c>
      <c r="AF367" s="13">
        <f>V367/Projection!$L$24</f>
        <v/>
      </c>
      <c r="AG367" s="13">
        <f>MIN(W367:AF367)</f>
        <v/>
      </c>
    </row>
    <row r="368">
      <c r="B368" s="2" t="n">
        <v>355</v>
      </c>
      <c r="C368" s="20" t="n">
        <v>0.662294</v>
      </c>
      <c r="D368" s="20" t="n">
        <v>-0.5048589999999999</v>
      </c>
      <c r="E368" s="20" t="n">
        <v>0.114343</v>
      </c>
      <c r="F368" s="20" t="n">
        <v>-1.057922</v>
      </c>
      <c r="G368" s="20" t="n">
        <v>0.230169</v>
      </c>
      <c r="H368" s="20" t="n">
        <v>0.227712</v>
      </c>
      <c r="I368" s="20" t="n">
        <v>-0.482031</v>
      </c>
      <c r="J368" s="20" t="n">
        <v>1.154865</v>
      </c>
      <c r="K368" s="20" t="n">
        <v>0.734793</v>
      </c>
      <c r="L368" s="20" t="n">
        <v>-1.007269</v>
      </c>
      <c r="M368" s="17">
        <f>Projection!$C$13*EXP($C$5+SQRT($C$4)*C368)+(Projection!$C$20+MAX(0,Projection!$C$14-Projection!$C$13)/Projection!$C$4-Projection!$C$21)*EXP($C$5+SQRT($C$4)*C368)^0.5</f>
        <v/>
      </c>
      <c r="N368" s="17">
        <f>M368*EXP($C$5+SQRT($C$4)*D368)+(Projection!$D$20+MAX(0,Projection!$C$24-M368)/Projection!$C$4-Projection!$D$21)*EXP($C$5+SQRT($C$4)*D368)^0.5</f>
        <v/>
      </c>
      <c r="O368" s="17">
        <f>N368*EXP($C$5+SQRT($C$4)*E368)+(Projection!$E$20+MAX(0,Projection!$D$24-N368)/Projection!$C$4-Projection!$E$21)*EXP($C$5+SQRT($C$4)*E368)^0.5</f>
        <v/>
      </c>
      <c r="P368" s="17">
        <f>O368*EXP($C$5+SQRT($C$4)*F368)+(Projection!$F$20+MAX(0,Projection!$E$24-O368)/Projection!$C$4-Projection!$F$21)*EXP($C$5+SQRT($C$4)*F368)^0.5</f>
        <v/>
      </c>
      <c r="Q368" s="17">
        <f>P368*EXP($C$5+SQRT($C$4)*G368)+(Projection!$G$20+MAX(0,Projection!$F$24-P368)/Projection!$C$4-Projection!$G$21)*EXP($C$5+SQRT($C$4)*G368)^0.5</f>
        <v/>
      </c>
      <c r="R368" s="17">
        <f>Q368*EXP($C$5+SQRT($C$4)*H368)+(Projection!$H$20+MAX(0,Projection!$G$24-Q368)/Projection!$C$4-Projection!$H$21)*EXP($C$5+SQRT($C$4)*H368)^0.5</f>
        <v/>
      </c>
      <c r="S368" s="17">
        <f>R368*EXP($C$5+SQRT($C$4)*I368)+(Projection!$I$20+MAX(0,Projection!$H$24-R368)/Projection!$C$4-Projection!$I$21)*EXP($C$5+SQRT($C$4)*I368)^0.5</f>
        <v/>
      </c>
      <c r="T368" s="17">
        <f>S368*EXP($C$5+SQRT($C$4)*J368)+(Projection!$J$20+MAX(0,Projection!$I$24-S368)/Projection!$C$4-Projection!$J$21)*EXP($C$5+SQRT($C$4)*J368)^0.5</f>
        <v/>
      </c>
      <c r="U368" s="17">
        <f>T368*EXP($C$5+SQRT($C$4)*K368)+(Projection!$K$20+MAX(0,Projection!$J$24-T368)/Projection!$C$4-Projection!$K$21)*EXP($C$5+SQRT($C$4)*K368)^0.5</f>
        <v/>
      </c>
      <c r="V368" s="17">
        <f>U368*EXP($C$5+SQRT($C$4)*L368)+(Projection!$L$20+MAX(0,Projection!$K$24-U368)/Projection!$C$4-Projection!$L$21)*EXP($C$5+SQRT($C$4)*L368)^0.5</f>
        <v/>
      </c>
      <c r="W368" s="13">
        <f>M368/Projection!$C$24</f>
        <v/>
      </c>
      <c r="X368" s="13">
        <f>N368/Projection!$D$24</f>
        <v/>
      </c>
      <c r="Y368" s="13">
        <f>O368/Projection!$E$24</f>
        <v/>
      </c>
      <c r="Z368" s="13">
        <f>P368/Projection!$F$24</f>
        <v/>
      </c>
      <c r="AA368" s="13">
        <f>Q368/Projection!$G$24</f>
        <v/>
      </c>
      <c r="AB368" s="13">
        <f>R368/Projection!$H$24</f>
        <v/>
      </c>
      <c r="AC368" s="13">
        <f>S368/Projection!$I$24</f>
        <v/>
      </c>
      <c r="AD368" s="13">
        <f>T368/Projection!$J$24</f>
        <v/>
      </c>
      <c r="AE368" s="13">
        <f>U368/Projection!$K$24</f>
        <v/>
      </c>
      <c r="AF368" s="13">
        <f>V368/Projection!$L$24</f>
        <v/>
      </c>
      <c r="AG368" s="13">
        <f>MIN(W368:AF368)</f>
        <v/>
      </c>
    </row>
    <row r="369">
      <c r="B369" s="2" t="n">
        <v>356</v>
      </c>
      <c r="C369" s="20" t="n">
        <v>0.150444</v>
      </c>
      <c r="D369" s="20" t="n">
        <v>-0.207445</v>
      </c>
      <c r="E369" s="20" t="n">
        <v>-0.768039</v>
      </c>
      <c r="F369" s="20" t="n">
        <v>1.208386</v>
      </c>
      <c r="G369" s="20" t="n">
        <v>0.025702</v>
      </c>
      <c r="H369" s="20" t="n">
        <v>-0.383759</v>
      </c>
      <c r="I369" s="20" t="n">
        <v>-1.704685</v>
      </c>
      <c r="J369" s="20" t="n">
        <v>-0.339385</v>
      </c>
      <c r="K369" s="20" t="n">
        <v>1.122442</v>
      </c>
      <c r="L369" s="20" t="n">
        <v>-0.7707349999999999</v>
      </c>
      <c r="M369" s="17">
        <f>Projection!$C$13*EXP($C$5+SQRT($C$4)*C369)+(Projection!$C$20+MAX(0,Projection!$C$14-Projection!$C$13)/Projection!$C$4-Projection!$C$21)*EXP($C$5+SQRT($C$4)*C369)^0.5</f>
        <v/>
      </c>
      <c r="N369" s="17">
        <f>M369*EXP($C$5+SQRT($C$4)*D369)+(Projection!$D$20+MAX(0,Projection!$C$24-M369)/Projection!$C$4-Projection!$D$21)*EXP($C$5+SQRT($C$4)*D369)^0.5</f>
        <v/>
      </c>
      <c r="O369" s="17">
        <f>N369*EXP($C$5+SQRT($C$4)*E369)+(Projection!$E$20+MAX(0,Projection!$D$24-N369)/Projection!$C$4-Projection!$E$21)*EXP($C$5+SQRT($C$4)*E369)^0.5</f>
        <v/>
      </c>
      <c r="P369" s="17">
        <f>O369*EXP($C$5+SQRT($C$4)*F369)+(Projection!$F$20+MAX(0,Projection!$E$24-O369)/Projection!$C$4-Projection!$F$21)*EXP($C$5+SQRT($C$4)*F369)^0.5</f>
        <v/>
      </c>
      <c r="Q369" s="17">
        <f>P369*EXP($C$5+SQRT($C$4)*G369)+(Projection!$G$20+MAX(0,Projection!$F$24-P369)/Projection!$C$4-Projection!$G$21)*EXP($C$5+SQRT($C$4)*G369)^0.5</f>
        <v/>
      </c>
      <c r="R369" s="17">
        <f>Q369*EXP($C$5+SQRT($C$4)*H369)+(Projection!$H$20+MAX(0,Projection!$G$24-Q369)/Projection!$C$4-Projection!$H$21)*EXP($C$5+SQRT($C$4)*H369)^0.5</f>
        <v/>
      </c>
      <c r="S369" s="17">
        <f>R369*EXP($C$5+SQRT($C$4)*I369)+(Projection!$I$20+MAX(0,Projection!$H$24-R369)/Projection!$C$4-Projection!$I$21)*EXP($C$5+SQRT($C$4)*I369)^0.5</f>
        <v/>
      </c>
      <c r="T369" s="17">
        <f>S369*EXP($C$5+SQRT($C$4)*J369)+(Projection!$J$20+MAX(0,Projection!$I$24-S369)/Projection!$C$4-Projection!$J$21)*EXP($C$5+SQRT($C$4)*J369)^0.5</f>
        <v/>
      </c>
      <c r="U369" s="17">
        <f>T369*EXP($C$5+SQRT($C$4)*K369)+(Projection!$K$20+MAX(0,Projection!$J$24-T369)/Projection!$C$4-Projection!$K$21)*EXP($C$5+SQRT($C$4)*K369)^0.5</f>
        <v/>
      </c>
      <c r="V369" s="17">
        <f>U369*EXP($C$5+SQRT($C$4)*L369)+(Projection!$L$20+MAX(0,Projection!$K$24-U369)/Projection!$C$4-Projection!$L$21)*EXP($C$5+SQRT($C$4)*L369)^0.5</f>
        <v/>
      </c>
      <c r="W369" s="13">
        <f>M369/Projection!$C$24</f>
        <v/>
      </c>
      <c r="X369" s="13">
        <f>N369/Projection!$D$24</f>
        <v/>
      </c>
      <c r="Y369" s="13">
        <f>O369/Projection!$E$24</f>
        <v/>
      </c>
      <c r="Z369" s="13">
        <f>P369/Projection!$F$24</f>
        <v/>
      </c>
      <c r="AA369" s="13">
        <f>Q369/Projection!$G$24</f>
        <v/>
      </c>
      <c r="AB369" s="13">
        <f>R369/Projection!$H$24</f>
        <v/>
      </c>
      <c r="AC369" s="13">
        <f>S369/Projection!$I$24</f>
        <v/>
      </c>
      <c r="AD369" s="13">
        <f>T369/Projection!$J$24</f>
        <v/>
      </c>
      <c r="AE369" s="13">
        <f>U369/Projection!$K$24</f>
        <v/>
      </c>
      <c r="AF369" s="13">
        <f>V369/Projection!$L$24</f>
        <v/>
      </c>
      <c r="AG369" s="13">
        <f>MIN(W369:AF369)</f>
        <v/>
      </c>
    </row>
    <row r="370">
      <c r="B370" s="2" t="n">
        <v>357</v>
      </c>
      <c r="C370" s="20" t="n">
        <v>-0.739389</v>
      </c>
      <c r="D370" s="20" t="n">
        <v>0.9313979999999999</v>
      </c>
      <c r="E370" s="20" t="n">
        <v>0.493365</v>
      </c>
      <c r="F370" s="20" t="n">
        <v>1.331544</v>
      </c>
      <c r="G370" s="20" t="n">
        <v>-0.613426</v>
      </c>
      <c r="H370" s="20" t="n">
        <v>-0.031403</v>
      </c>
      <c r="I370" s="20" t="n">
        <v>-0.415731</v>
      </c>
      <c r="J370" s="20" t="n">
        <v>0.861162</v>
      </c>
      <c r="K370" s="20" t="n">
        <v>0.79061</v>
      </c>
      <c r="L370" s="20" t="n">
        <v>-0.703275</v>
      </c>
      <c r="M370" s="17">
        <f>Projection!$C$13*EXP($C$5+SQRT($C$4)*C370)+(Projection!$C$20+MAX(0,Projection!$C$14-Projection!$C$13)/Projection!$C$4-Projection!$C$21)*EXP($C$5+SQRT($C$4)*C370)^0.5</f>
        <v/>
      </c>
      <c r="N370" s="17">
        <f>M370*EXP($C$5+SQRT($C$4)*D370)+(Projection!$D$20+MAX(0,Projection!$C$24-M370)/Projection!$C$4-Projection!$D$21)*EXP($C$5+SQRT($C$4)*D370)^0.5</f>
        <v/>
      </c>
      <c r="O370" s="17">
        <f>N370*EXP($C$5+SQRT($C$4)*E370)+(Projection!$E$20+MAX(0,Projection!$D$24-N370)/Projection!$C$4-Projection!$E$21)*EXP($C$5+SQRT($C$4)*E370)^0.5</f>
        <v/>
      </c>
      <c r="P370" s="17">
        <f>O370*EXP($C$5+SQRT($C$4)*F370)+(Projection!$F$20+MAX(0,Projection!$E$24-O370)/Projection!$C$4-Projection!$F$21)*EXP($C$5+SQRT($C$4)*F370)^0.5</f>
        <v/>
      </c>
      <c r="Q370" s="17">
        <f>P370*EXP($C$5+SQRT($C$4)*G370)+(Projection!$G$20+MAX(0,Projection!$F$24-P370)/Projection!$C$4-Projection!$G$21)*EXP($C$5+SQRT($C$4)*G370)^0.5</f>
        <v/>
      </c>
      <c r="R370" s="17">
        <f>Q370*EXP($C$5+SQRT($C$4)*H370)+(Projection!$H$20+MAX(0,Projection!$G$24-Q370)/Projection!$C$4-Projection!$H$21)*EXP($C$5+SQRT($C$4)*H370)^0.5</f>
        <v/>
      </c>
      <c r="S370" s="17">
        <f>R370*EXP($C$5+SQRT($C$4)*I370)+(Projection!$I$20+MAX(0,Projection!$H$24-R370)/Projection!$C$4-Projection!$I$21)*EXP($C$5+SQRT($C$4)*I370)^0.5</f>
        <v/>
      </c>
      <c r="T370" s="17">
        <f>S370*EXP($C$5+SQRT($C$4)*J370)+(Projection!$J$20+MAX(0,Projection!$I$24-S370)/Projection!$C$4-Projection!$J$21)*EXP($C$5+SQRT($C$4)*J370)^0.5</f>
        <v/>
      </c>
      <c r="U370" s="17">
        <f>T370*EXP($C$5+SQRT($C$4)*K370)+(Projection!$K$20+MAX(0,Projection!$J$24-T370)/Projection!$C$4-Projection!$K$21)*EXP($C$5+SQRT($C$4)*K370)^0.5</f>
        <v/>
      </c>
      <c r="V370" s="17">
        <f>U370*EXP($C$5+SQRT($C$4)*L370)+(Projection!$L$20+MAX(0,Projection!$K$24-U370)/Projection!$C$4-Projection!$L$21)*EXP($C$5+SQRT($C$4)*L370)^0.5</f>
        <v/>
      </c>
      <c r="W370" s="13">
        <f>M370/Projection!$C$24</f>
        <v/>
      </c>
      <c r="X370" s="13">
        <f>N370/Projection!$D$24</f>
        <v/>
      </c>
      <c r="Y370" s="13">
        <f>O370/Projection!$E$24</f>
        <v/>
      </c>
      <c r="Z370" s="13">
        <f>P370/Projection!$F$24</f>
        <v/>
      </c>
      <c r="AA370" s="13">
        <f>Q370/Projection!$G$24</f>
        <v/>
      </c>
      <c r="AB370" s="13">
        <f>R370/Projection!$H$24</f>
        <v/>
      </c>
      <c r="AC370" s="13">
        <f>S370/Projection!$I$24</f>
        <v/>
      </c>
      <c r="AD370" s="13">
        <f>T370/Projection!$J$24</f>
        <v/>
      </c>
      <c r="AE370" s="13">
        <f>U370/Projection!$K$24</f>
        <v/>
      </c>
      <c r="AF370" s="13">
        <f>V370/Projection!$L$24</f>
        <v/>
      </c>
      <c r="AG370" s="13">
        <f>MIN(W370:AF370)</f>
        <v/>
      </c>
    </row>
    <row r="371">
      <c r="B371" s="2" t="n">
        <v>358</v>
      </c>
      <c r="C371" s="20" t="n">
        <v>-0.891329</v>
      </c>
      <c r="D371" s="20" t="n">
        <v>-0.869397</v>
      </c>
      <c r="E371" s="20" t="n">
        <v>1.337086</v>
      </c>
      <c r="F371" s="20" t="n">
        <v>-1.280375</v>
      </c>
      <c r="G371" s="20" t="n">
        <v>0.329182</v>
      </c>
      <c r="H371" s="20" t="n">
        <v>0.461898</v>
      </c>
      <c r="I371" s="20" t="n">
        <v>-0.492309</v>
      </c>
      <c r="J371" s="20" t="n">
        <v>0.386897</v>
      </c>
      <c r="K371" s="20" t="n">
        <v>-1.156777</v>
      </c>
      <c r="L371" s="20" t="n">
        <v>-0.319953</v>
      </c>
      <c r="M371" s="17">
        <f>Projection!$C$13*EXP($C$5+SQRT($C$4)*C371)+(Projection!$C$20+MAX(0,Projection!$C$14-Projection!$C$13)/Projection!$C$4-Projection!$C$21)*EXP($C$5+SQRT($C$4)*C371)^0.5</f>
        <v/>
      </c>
      <c r="N371" s="17">
        <f>M371*EXP($C$5+SQRT($C$4)*D371)+(Projection!$D$20+MAX(0,Projection!$C$24-M371)/Projection!$C$4-Projection!$D$21)*EXP($C$5+SQRT($C$4)*D371)^0.5</f>
        <v/>
      </c>
      <c r="O371" s="17">
        <f>N371*EXP($C$5+SQRT($C$4)*E371)+(Projection!$E$20+MAX(0,Projection!$D$24-N371)/Projection!$C$4-Projection!$E$21)*EXP($C$5+SQRT($C$4)*E371)^0.5</f>
        <v/>
      </c>
      <c r="P371" s="17">
        <f>O371*EXP($C$5+SQRT($C$4)*F371)+(Projection!$F$20+MAX(0,Projection!$E$24-O371)/Projection!$C$4-Projection!$F$21)*EXP($C$5+SQRT($C$4)*F371)^0.5</f>
        <v/>
      </c>
      <c r="Q371" s="17">
        <f>P371*EXP($C$5+SQRT($C$4)*G371)+(Projection!$G$20+MAX(0,Projection!$F$24-P371)/Projection!$C$4-Projection!$G$21)*EXP($C$5+SQRT($C$4)*G371)^0.5</f>
        <v/>
      </c>
      <c r="R371" s="17">
        <f>Q371*EXP($C$5+SQRT($C$4)*H371)+(Projection!$H$20+MAX(0,Projection!$G$24-Q371)/Projection!$C$4-Projection!$H$21)*EXP($C$5+SQRT($C$4)*H371)^0.5</f>
        <v/>
      </c>
      <c r="S371" s="17">
        <f>R371*EXP($C$5+SQRT($C$4)*I371)+(Projection!$I$20+MAX(0,Projection!$H$24-R371)/Projection!$C$4-Projection!$I$21)*EXP($C$5+SQRT($C$4)*I371)^0.5</f>
        <v/>
      </c>
      <c r="T371" s="17">
        <f>S371*EXP($C$5+SQRT($C$4)*J371)+(Projection!$J$20+MAX(0,Projection!$I$24-S371)/Projection!$C$4-Projection!$J$21)*EXP($C$5+SQRT($C$4)*J371)^0.5</f>
        <v/>
      </c>
      <c r="U371" s="17">
        <f>T371*EXP($C$5+SQRT($C$4)*K371)+(Projection!$K$20+MAX(0,Projection!$J$24-T371)/Projection!$C$4-Projection!$K$21)*EXP($C$5+SQRT($C$4)*K371)^0.5</f>
        <v/>
      </c>
      <c r="V371" s="17">
        <f>U371*EXP($C$5+SQRT($C$4)*L371)+(Projection!$L$20+MAX(0,Projection!$K$24-U371)/Projection!$C$4-Projection!$L$21)*EXP($C$5+SQRT($C$4)*L371)^0.5</f>
        <v/>
      </c>
      <c r="W371" s="13">
        <f>M371/Projection!$C$24</f>
        <v/>
      </c>
      <c r="X371" s="13">
        <f>N371/Projection!$D$24</f>
        <v/>
      </c>
      <c r="Y371" s="13">
        <f>O371/Projection!$E$24</f>
        <v/>
      </c>
      <c r="Z371" s="13">
        <f>P371/Projection!$F$24</f>
        <v/>
      </c>
      <c r="AA371" s="13">
        <f>Q371/Projection!$G$24</f>
        <v/>
      </c>
      <c r="AB371" s="13">
        <f>R371/Projection!$H$24</f>
        <v/>
      </c>
      <c r="AC371" s="13">
        <f>S371/Projection!$I$24</f>
        <v/>
      </c>
      <c r="AD371" s="13">
        <f>T371/Projection!$J$24</f>
        <v/>
      </c>
      <c r="AE371" s="13">
        <f>U371/Projection!$K$24</f>
        <v/>
      </c>
      <c r="AF371" s="13">
        <f>V371/Projection!$L$24</f>
        <v/>
      </c>
      <c r="AG371" s="13">
        <f>MIN(W371:AF371)</f>
        <v/>
      </c>
    </row>
    <row r="372">
      <c r="B372" s="2" t="n">
        <v>359</v>
      </c>
      <c r="C372" s="20" t="n">
        <v>1.993573</v>
      </c>
      <c r="D372" s="20" t="n">
        <v>0.78975</v>
      </c>
      <c r="E372" s="20" t="n">
        <v>-0.037725</v>
      </c>
      <c r="F372" s="20" t="n">
        <v>0.078941</v>
      </c>
      <c r="G372" s="20" t="n">
        <v>-0.917462</v>
      </c>
      <c r="H372" s="20" t="n">
        <v>0.092561</v>
      </c>
      <c r="I372" s="20" t="n">
        <v>-2.612981</v>
      </c>
      <c r="J372" s="20" t="n">
        <v>0.262518</v>
      </c>
      <c r="K372" s="20" t="n">
        <v>-2.068279</v>
      </c>
      <c r="L372" s="20" t="n">
        <v>0.994254</v>
      </c>
      <c r="M372" s="17">
        <f>Projection!$C$13*EXP($C$5+SQRT($C$4)*C372)+(Projection!$C$20+MAX(0,Projection!$C$14-Projection!$C$13)/Projection!$C$4-Projection!$C$21)*EXP($C$5+SQRT($C$4)*C372)^0.5</f>
        <v/>
      </c>
      <c r="N372" s="17">
        <f>M372*EXP($C$5+SQRT($C$4)*D372)+(Projection!$D$20+MAX(0,Projection!$C$24-M372)/Projection!$C$4-Projection!$D$21)*EXP($C$5+SQRT($C$4)*D372)^0.5</f>
        <v/>
      </c>
      <c r="O372" s="17">
        <f>N372*EXP($C$5+SQRT($C$4)*E372)+(Projection!$E$20+MAX(0,Projection!$D$24-N372)/Projection!$C$4-Projection!$E$21)*EXP($C$5+SQRT($C$4)*E372)^0.5</f>
        <v/>
      </c>
      <c r="P372" s="17">
        <f>O372*EXP($C$5+SQRT($C$4)*F372)+(Projection!$F$20+MAX(0,Projection!$E$24-O372)/Projection!$C$4-Projection!$F$21)*EXP($C$5+SQRT($C$4)*F372)^0.5</f>
        <v/>
      </c>
      <c r="Q372" s="17">
        <f>P372*EXP($C$5+SQRT($C$4)*G372)+(Projection!$G$20+MAX(0,Projection!$F$24-P372)/Projection!$C$4-Projection!$G$21)*EXP($C$5+SQRT($C$4)*G372)^0.5</f>
        <v/>
      </c>
      <c r="R372" s="17">
        <f>Q372*EXP($C$5+SQRT($C$4)*H372)+(Projection!$H$20+MAX(0,Projection!$G$24-Q372)/Projection!$C$4-Projection!$H$21)*EXP($C$5+SQRT($C$4)*H372)^0.5</f>
        <v/>
      </c>
      <c r="S372" s="17">
        <f>R372*EXP($C$5+SQRT($C$4)*I372)+(Projection!$I$20+MAX(0,Projection!$H$24-R372)/Projection!$C$4-Projection!$I$21)*EXP($C$5+SQRT($C$4)*I372)^0.5</f>
        <v/>
      </c>
      <c r="T372" s="17">
        <f>S372*EXP($C$5+SQRT($C$4)*J372)+(Projection!$J$20+MAX(0,Projection!$I$24-S372)/Projection!$C$4-Projection!$J$21)*EXP($C$5+SQRT($C$4)*J372)^0.5</f>
        <v/>
      </c>
      <c r="U372" s="17">
        <f>T372*EXP($C$5+SQRT($C$4)*K372)+(Projection!$K$20+MAX(0,Projection!$J$24-T372)/Projection!$C$4-Projection!$K$21)*EXP($C$5+SQRT($C$4)*K372)^0.5</f>
        <v/>
      </c>
      <c r="V372" s="17">
        <f>U372*EXP($C$5+SQRT($C$4)*L372)+(Projection!$L$20+MAX(0,Projection!$K$24-U372)/Projection!$C$4-Projection!$L$21)*EXP($C$5+SQRT($C$4)*L372)^0.5</f>
        <v/>
      </c>
      <c r="W372" s="13">
        <f>M372/Projection!$C$24</f>
        <v/>
      </c>
      <c r="X372" s="13">
        <f>N372/Projection!$D$24</f>
        <v/>
      </c>
      <c r="Y372" s="13">
        <f>O372/Projection!$E$24</f>
        <v/>
      </c>
      <c r="Z372" s="13">
        <f>P372/Projection!$F$24</f>
        <v/>
      </c>
      <c r="AA372" s="13">
        <f>Q372/Projection!$G$24</f>
        <v/>
      </c>
      <c r="AB372" s="13">
        <f>R372/Projection!$H$24</f>
        <v/>
      </c>
      <c r="AC372" s="13">
        <f>S372/Projection!$I$24</f>
        <v/>
      </c>
      <c r="AD372" s="13">
        <f>T372/Projection!$J$24</f>
        <v/>
      </c>
      <c r="AE372" s="13">
        <f>U372/Projection!$K$24</f>
        <v/>
      </c>
      <c r="AF372" s="13">
        <f>V372/Projection!$L$24</f>
        <v/>
      </c>
      <c r="AG372" s="13">
        <f>MIN(W372:AF372)</f>
        <v/>
      </c>
    </row>
    <row r="373">
      <c r="B373" s="2" t="n">
        <v>360</v>
      </c>
      <c r="C373" s="20" t="n">
        <v>-0.384151</v>
      </c>
      <c r="D373" s="20" t="n">
        <v>-2.261813</v>
      </c>
      <c r="E373" s="20" t="n">
        <v>-1.233011</v>
      </c>
      <c r="F373" s="20" t="n">
        <v>-1.065391</v>
      </c>
      <c r="G373" s="20" t="n">
        <v>-1.354683</v>
      </c>
      <c r="H373" s="20" t="n">
        <v>0.273295</v>
      </c>
      <c r="I373" s="20" t="n">
        <v>-0.167837</v>
      </c>
      <c r="J373" s="20" t="n">
        <v>1.034707</v>
      </c>
      <c r="K373" s="20" t="n">
        <v>-1.736658</v>
      </c>
      <c r="L373" s="20" t="n">
        <v>0.484223</v>
      </c>
      <c r="M373" s="17">
        <f>Projection!$C$13*EXP($C$5+SQRT($C$4)*C373)+(Projection!$C$20+MAX(0,Projection!$C$14-Projection!$C$13)/Projection!$C$4-Projection!$C$21)*EXP($C$5+SQRT($C$4)*C373)^0.5</f>
        <v/>
      </c>
      <c r="N373" s="17">
        <f>M373*EXP($C$5+SQRT($C$4)*D373)+(Projection!$D$20+MAX(0,Projection!$C$24-M373)/Projection!$C$4-Projection!$D$21)*EXP($C$5+SQRT($C$4)*D373)^0.5</f>
        <v/>
      </c>
      <c r="O373" s="17">
        <f>N373*EXP($C$5+SQRT($C$4)*E373)+(Projection!$E$20+MAX(0,Projection!$D$24-N373)/Projection!$C$4-Projection!$E$21)*EXP($C$5+SQRT($C$4)*E373)^0.5</f>
        <v/>
      </c>
      <c r="P373" s="17">
        <f>O373*EXP($C$5+SQRT($C$4)*F373)+(Projection!$F$20+MAX(0,Projection!$E$24-O373)/Projection!$C$4-Projection!$F$21)*EXP($C$5+SQRT($C$4)*F373)^0.5</f>
        <v/>
      </c>
      <c r="Q373" s="17">
        <f>P373*EXP($C$5+SQRT($C$4)*G373)+(Projection!$G$20+MAX(0,Projection!$F$24-P373)/Projection!$C$4-Projection!$G$21)*EXP($C$5+SQRT($C$4)*G373)^0.5</f>
        <v/>
      </c>
      <c r="R373" s="17">
        <f>Q373*EXP($C$5+SQRT($C$4)*H373)+(Projection!$H$20+MAX(0,Projection!$G$24-Q373)/Projection!$C$4-Projection!$H$21)*EXP($C$5+SQRT($C$4)*H373)^0.5</f>
        <v/>
      </c>
      <c r="S373" s="17">
        <f>R373*EXP($C$5+SQRT($C$4)*I373)+(Projection!$I$20+MAX(0,Projection!$H$24-R373)/Projection!$C$4-Projection!$I$21)*EXP($C$5+SQRT($C$4)*I373)^0.5</f>
        <v/>
      </c>
      <c r="T373" s="17">
        <f>S373*EXP($C$5+SQRT($C$4)*J373)+(Projection!$J$20+MAX(0,Projection!$I$24-S373)/Projection!$C$4-Projection!$J$21)*EXP($C$5+SQRT($C$4)*J373)^0.5</f>
        <v/>
      </c>
      <c r="U373" s="17">
        <f>T373*EXP($C$5+SQRT($C$4)*K373)+(Projection!$K$20+MAX(0,Projection!$J$24-T373)/Projection!$C$4-Projection!$K$21)*EXP($C$5+SQRT($C$4)*K373)^0.5</f>
        <v/>
      </c>
      <c r="V373" s="17">
        <f>U373*EXP($C$5+SQRT($C$4)*L373)+(Projection!$L$20+MAX(0,Projection!$K$24-U373)/Projection!$C$4-Projection!$L$21)*EXP($C$5+SQRT($C$4)*L373)^0.5</f>
        <v/>
      </c>
      <c r="W373" s="13">
        <f>M373/Projection!$C$24</f>
        <v/>
      </c>
      <c r="X373" s="13">
        <f>N373/Projection!$D$24</f>
        <v/>
      </c>
      <c r="Y373" s="13">
        <f>O373/Projection!$E$24</f>
        <v/>
      </c>
      <c r="Z373" s="13">
        <f>P373/Projection!$F$24</f>
        <v/>
      </c>
      <c r="AA373" s="13">
        <f>Q373/Projection!$G$24</f>
        <v/>
      </c>
      <c r="AB373" s="13">
        <f>R373/Projection!$H$24</f>
        <v/>
      </c>
      <c r="AC373" s="13">
        <f>S373/Projection!$I$24</f>
        <v/>
      </c>
      <c r="AD373" s="13">
        <f>T373/Projection!$J$24</f>
        <v/>
      </c>
      <c r="AE373" s="13">
        <f>U373/Projection!$K$24</f>
        <v/>
      </c>
      <c r="AF373" s="13">
        <f>V373/Projection!$L$24</f>
        <v/>
      </c>
      <c r="AG373" s="13">
        <f>MIN(W373:AF373)</f>
        <v/>
      </c>
    </row>
    <row r="374">
      <c r="B374" s="2" t="n">
        <v>361</v>
      </c>
      <c r="C374" s="20" t="n">
        <v>0.668162</v>
      </c>
      <c r="D374" s="20" t="n">
        <v>0.941292</v>
      </c>
      <c r="E374" s="20" t="n">
        <v>0.7910160000000001</v>
      </c>
      <c r="F374" s="20" t="n">
        <v>-1.387815</v>
      </c>
      <c r="G374" s="20" t="n">
        <v>-0.623964</v>
      </c>
      <c r="H374" s="20" t="n">
        <v>0.805358</v>
      </c>
      <c r="I374" s="20" t="n">
        <v>-0.853801</v>
      </c>
      <c r="J374" s="20" t="n">
        <v>-0.333327</v>
      </c>
      <c r="K374" s="20" t="n">
        <v>1.130323</v>
      </c>
      <c r="L374" s="20" t="n">
        <v>1.388866</v>
      </c>
      <c r="M374" s="17">
        <f>Projection!$C$13*EXP($C$5+SQRT($C$4)*C374)+(Projection!$C$20+MAX(0,Projection!$C$14-Projection!$C$13)/Projection!$C$4-Projection!$C$21)*EXP($C$5+SQRT($C$4)*C374)^0.5</f>
        <v/>
      </c>
      <c r="N374" s="17">
        <f>M374*EXP($C$5+SQRT($C$4)*D374)+(Projection!$D$20+MAX(0,Projection!$C$24-M374)/Projection!$C$4-Projection!$D$21)*EXP($C$5+SQRT($C$4)*D374)^0.5</f>
        <v/>
      </c>
      <c r="O374" s="17">
        <f>N374*EXP($C$5+SQRT($C$4)*E374)+(Projection!$E$20+MAX(0,Projection!$D$24-N374)/Projection!$C$4-Projection!$E$21)*EXP($C$5+SQRT($C$4)*E374)^0.5</f>
        <v/>
      </c>
      <c r="P374" s="17">
        <f>O374*EXP($C$5+SQRT($C$4)*F374)+(Projection!$F$20+MAX(0,Projection!$E$24-O374)/Projection!$C$4-Projection!$F$21)*EXP($C$5+SQRT($C$4)*F374)^0.5</f>
        <v/>
      </c>
      <c r="Q374" s="17">
        <f>P374*EXP($C$5+SQRT($C$4)*G374)+(Projection!$G$20+MAX(0,Projection!$F$24-P374)/Projection!$C$4-Projection!$G$21)*EXP($C$5+SQRT($C$4)*G374)^0.5</f>
        <v/>
      </c>
      <c r="R374" s="17">
        <f>Q374*EXP($C$5+SQRT($C$4)*H374)+(Projection!$H$20+MAX(0,Projection!$G$24-Q374)/Projection!$C$4-Projection!$H$21)*EXP($C$5+SQRT($C$4)*H374)^0.5</f>
        <v/>
      </c>
      <c r="S374" s="17">
        <f>R374*EXP($C$5+SQRT($C$4)*I374)+(Projection!$I$20+MAX(0,Projection!$H$24-R374)/Projection!$C$4-Projection!$I$21)*EXP($C$5+SQRT($C$4)*I374)^0.5</f>
        <v/>
      </c>
      <c r="T374" s="17">
        <f>S374*EXP($C$5+SQRT($C$4)*J374)+(Projection!$J$20+MAX(0,Projection!$I$24-S374)/Projection!$C$4-Projection!$J$21)*EXP($C$5+SQRT($C$4)*J374)^0.5</f>
        <v/>
      </c>
      <c r="U374" s="17">
        <f>T374*EXP($C$5+SQRT($C$4)*K374)+(Projection!$K$20+MAX(0,Projection!$J$24-T374)/Projection!$C$4-Projection!$K$21)*EXP($C$5+SQRT($C$4)*K374)^0.5</f>
        <v/>
      </c>
      <c r="V374" s="17">
        <f>U374*EXP($C$5+SQRT($C$4)*L374)+(Projection!$L$20+MAX(0,Projection!$K$24-U374)/Projection!$C$4-Projection!$L$21)*EXP($C$5+SQRT($C$4)*L374)^0.5</f>
        <v/>
      </c>
      <c r="W374" s="13">
        <f>M374/Projection!$C$24</f>
        <v/>
      </c>
      <c r="X374" s="13">
        <f>N374/Projection!$D$24</f>
        <v/>
      </c>
      <c r="Y374" s="13">
        <f>O374/Projection!$E$24</f>
        <v/>
      </c>
      <c r="Z374" s="13">
        <f>P374/Projection!$F$24</f>
        <v/>
      </c>
      <c r="AA374" s="13">
        <f>Q374/Projection!$G$24</f>
        <v/>
      </c>
      <c r="AB374" s="13">
        <f>R374/Projection!$H$24</f>
        <v/>
      </c>
      <c r="AC374" s="13">
        <f>S374/Projection!$I$24</f>
        <v/>
      </c>
      <c r="AD374" s="13">
        <f>T374/Projection!$J$24</f>
        <v/>
      </c>
      <c r="AE374" s="13">
        <f>U374/Projection!$K$24</f>
        <v/>
      </c>
      <c r="AF374" s="13">
        <f>V374/Projection!$L$24</f>
        <v/>
      </c>
      <c r="AG374" s="13">
        <f>MIN(W374:AF374)</f>
        <v/>
      </c>
    </row>
    <row r="375">
      <c r="B375" s="2" t="n">
        <v>362</v>
      </c>
      <c r="C375" s="20" t="n">
        <v>0.795689</v>
      </c>
      <c r="D375" s="20" t="n">
        <v>-0.647077</v>
      </c>
      <c r="E375" s="20" t="n">
        <v>1.209955</v>
      </c>
      <c r="F375" s="20" t="n">
        <v>2.367531</v>
      </c>
      <c r="G375" s="20" t="n">
        <v>-1.432459</v>
      </c>
      <c r="H375" s="20" t="n">
        <v>-1.807652</v>
      </c>
      <c r="I375" s="20" t="n">
        <v>-0.162723</v>
      </c>
      <c r="J375" s="20" t="n">
        <v>-0.7332959999999999</v>
      </c>
      <c r="K375" s="20" t="n">
        <v>0.157359</v>
      </c>
      <c r="L375" s="20" t="n">
        <v>-0.700389</v>
      </c>
      <c r="M375" s="17">
        <f>Projection!$C$13*EXP($C$5+SQRT($C$4)*C375)+(Projection!$C$20+MAX(0,Projection!$C$14-Projection!$C$13)/Projection!$C$4-Projection!$C$21)*EXP($C$5+SQRT($C$4)*C375)^0.5</f>
        <v/>
      </c>
      <c r="N375" s="17">
        <f>M375*EXP($C$5+SQRT($C$4)*D375)+(Projection!$D$20+MAX(0,Projection!$C$24-M375)/Projection!$C$4-Projection!$D$21)*EXP($C$5+SQRT($C$4)*D375)^0.5</f>
        <v/>
      </c>
      <c r="O375" s="17">
        <f>N375*EXP($C$5+SQRT($C$4)*E375)+(Projection!$E$20+MAX(0,Projection!$D$24-N375)/Projection!$C$4-Projection!$E$21)*EXP($C$5+SQRT($C$4)*E375)^0.5</f>
        <v/>
      </c>
      <c r="P375" s="17">
        <f>O375*EXP($C$5+SQRT($C$4)*F375)+(Projection!$F$20+MAX(0,Projection!$E$24-O375)/Projection!$C$4-Projection!$F$21)*EXP($C$5+SQRT($C$4)*F375)^0.5</f>
        <v/>
      </c>
      <c r="Q375" s="17">
        <f>P375*EXP($C$5+SQRT($C$4)*G375)+(Projection!$G$20+MAX(0,Projection!$F$24-P375)/Projection!$C$4-Projection!$G$21)*EXP($C$5+SQRT($C$4)*G375)^0.5</f>
        <v/>
      </c>
      <c r="R375" s="17">
        <f>Q375*EXP($C$5+SQRT($C$4)*H375)+(Projection!$H$20+MAX(0,Projection!$G$24-Q375)/Projection!$C$4-Projection!$H$21)*EXP($C$5+SQRT($C$4)*H375)^0.5</f>
        <v/>
      </c>
      <c r="S375" s="17">
        <f>R375*EXP($C$5+SQRT($C$4)*I375)+(Projection!$I$20+MAX(0,Projection!$H$24-R375)/Projection!$C$4-Projection!$I$21)*EXP($C$5+SQRT($C$4)*I375)^0.5</f>
        <v/>
      </c>
      <c r="T375" s="17">
        <f>S375*EXP($C$5+SQRT($C$4)*J375)+(Projection!$J$20+MAX(0,Projection!$I$24-S375)/Projection!$C$4-Projection!$J$21)*EXP($C$5+SQRT($C$4)*J375)^0.5</f>
        <v/>
      </c>
      <c r="U375" s="17">
        <f>T375*EXP($C$5+SQRT($C$4)*K375)+(Projection!$K$20+MAX(0,Projection!$J$24-T375)/Projection!$C$4-Projection!$K$21)*EXP($C$5+SQRT($C$4)*K375)^0.5</f>
        <v/>
      </c>
      <c r="V375" s="17">
        <f>U375*EXP($C$5+SQRT($C$4)*L375)+(Projection!$L$20+MAX(0,Projection!$K$24-U375)/Projection!$C$4-Projection!$L$21)*EXP($C$5+SQRT($C$4)*L375)^0.5</f>
        <v/>
      </c>
      <c r="W375" s="13">
        <f>M375/Projection!$C$24</f>
        <v/>
      </c>
      <c r="X375" s="13">
        <f>N375/Projection!$D$24</f>
        <v/>
      </c>
      <c r="Y375" s="13">
        <f>O375/Projection!$E$24</f>
        <v/>
      </c>
      <c r="Z375" s="13">
        <f>P375/Projection!$F$24</f>
        <v/>
      </c>
      <c r="AA375" s="13">
        <f>Q375/Projection!$G$24</f>
        <v/>
      </c>
      <c r="AB375" s="13">
        <f>R375/Projection!$H$24</f>
        <v/>
      </c>
      <c r="AC375" s="13">
        <f>S375/Projection!$I$24</f>
        <v/>
      </c>
      <c r="AD375" s="13">
        <f>T375/Projection!$J$24</f>
        <v/>
      </c>
      <c r="AE375" s="13">
        <f>U375/Projection!$K$24</f>
        <v/>
      </c>
      <c r="AF375" s="13">
        <f>V375/Projection!$L$24</f>
        <v/>
      </c>
      <c r="AG375" s="13">
        <f>MIN(W375:AF375)</f>
        <v/>
      </c>
    </row>
    <row r="376">
      <c r="B376" s="2" t="n">
        <v>363</v>
      </c>
      <c r="C376" s="20" t="n">
        <v>-0.994853</v>
      </c>
      <c r="D376" s="20" t="n">
        <v>0.048081</v>
      </c>
      <c r="E376" s="20" t="n">
        <v>-0.774945</v>
      </c>
      <c r="F376" s="20" t="n">
        <v>-1.067544</v>
      </c>
      <c r="G376" s="20" t="n">
        <v>-0.5269779999999999</v>
      </c>
      <c r="H376" s="20" t="n">
        <v>0.551194</v>
      </c>
      <c r="I376" s="20" t="n">
        <v>2.251384</v>
      </c>
      <c r="J376" s="20" t="n">
        <v>-0.557803</v>
      </c>
      <c r="K376" s="20" t="n">
        <v>-1.814921</v>
      </c>
      <c r="L376" s="20" t="n">
        <v>-0.592229</v>
      </c>
      <c r="M376" s="17">
        <f>Projection!$C$13*EXP($C$5+SQRT($C$4)*C376)+(Projection!$C$20+MAX(0,Projection!$C$14-Projection!$C$13)/Projection!$C$4-Projection!$C$21)*EXP($C$5+SQRT($C$4)*C376)^0.5</f>
        <v/>
      </c>
      <c r="N376" s="17">
        <f>M376*EXP($C$5+SQRT($C$4)*D376)+(Projection!$D$20+MAX(0,Projection!$C$24-M376)/Projection!$C$4-Projection!$D$21)*EXP($C$5+SQRT($C$4)*D376)^0.5</f>
        <v/>
      </c>
      <c r="O376" s="17">
        <f>N376*EXP($C$5+SQRT($C$4)*E376)+(Projection!$E$20+MAX(0,Projection!$D$24-N376)/Projection!$C$4-Projection!$E$21)*EXP($C$5+SQRT($C$4)*E376)^0.5</f>
        <v/>
      </c>
      <c r="P376" s="17">
        <f>O376*EXP($C$5+SQRT($C$4)*F376)+(Projection!$F$20+MAX(0,Projection!$E$24-O376)/Projection!$C$4-Projection!$F$21)*EXP($C$5+SQRT($C$4)*F376)^0.5</f>
        <v/>
      </c>
      <c r="Q376" s="17">
        <f>P376*EXP($C$5+SQRT($C$4)*G376)+(Projection!$G$20+MAX(0,Projection!$F$24-P376)/Projection!$C$4-Projection!$G$21)*EXP($C$5+SQRT($C$4)*G376)^0.5</f>
        <v/>
      </c>
      <c r="R376" s="17">
        <f>Q376*EXP($C$5+SQRT($C$4)*H376)+(Projection!$H$20+MAX(0,Projection!$G$24-Q376)/Projection!$C$4-Projection!$H$21)*EXP($C$5+SQRT($C$4)*H376)^0.5</f>
        <v/>
      </c>
      <c r="S376" s="17">
        <f>R376*EXP($C$5+SQRT($C$4)*I376)+(Projection!$I$20+MAX(0,Projection!$H$24-R376)/Projection!$C$4-Projection!$I$21)*EXP($C$5+SQRT($C$4)*I376)^0.5</f>
        <v/>
      </c>
      <c r="T376" s="17">
        <f>S376*EXP($C$5+SQRT($C$4)*J376)+(Projection!$J$20+MAX(0,Projection!$I$24-S376)/Projection!$C$4-Projection!$J$21)*EXP($C$5+SQRT($C$4)*J376)^0.5</f>
        <v/>
      </c>
      <c r="U376" s="17">
        <f>T376*EXP($C$5+SQRT($C$4)*K376)+(Projection!$K$20+MAX(0,Projection!$J$24-T376)/Projection!$C$4-Projection!$K$21)*EXP($C$5+SQRT($C$4)*K376)^0.5</f>
        <v/>
      </c>
      <c r="V376" s="17">
        <f>U376*EXP($C$5+SQRT($C$4)*L376)+(Projection!$L$20+MAX(0,Projection!$K$24-U376)/Projection!$C$4-Projection!$L$21)*EXP($C$5+SQRT($C$4)*L376)^0.5</f>
        <v/>
      </c>
      <c r="W376" s="13">
        <f>M376/Projection!$C$24</f>
        <v/>
      </c>
      <c r="X376" s="13">
        <f>N376/Projection!$D$24</f>
        <v/>
      </c>
      <c r="Y376" s="13">
        <f>O376/Projection!$E$24</f>
        <v/>
      </c>
      <c r="Z376" s="13">
        <f>P376/Projection!$F$24</f>
        <v/>
      </c>
      <c r="AA376" s="13">
        <f>Q376/Projection!$G$24</f>
        <v/>
      </c>
      <c r="AB376" s="13">
        <f>R376/Projection!$H$24</f>
        <v/>
      </c>
      <c r="AC376" s="13">
        <f>S376/Projection!$I$24</f>
        <v/>
      </c>
      <c r="AD376" s="13">
        <f>T376/Projection!$J$24</f>
        <v/>
      </c>
      <c r="AE376" s="13">
        <f>U376/Projection!$K$24</f>
        <v/>
      </c>
      <c r="AF376" s="13">
        <f>V376/Projection!$L$24</f>
        <v/>
      </c>
      <c r="AG376" s="13">
        <f>MIN(W376:AF376)</f>
        <v/>
      </c>
    </row>
    <row r="377">
      <c r="B377" s="2" t="n">
        <v>364</v>
      </c>
      <c r="C377" s="20" t="n">
        <v>0.05902</v>
      </c>
      <c r="D377" s="20" t="n">
        <v>-0.360759</v>
      </c>
      <c r="E377" s="20" t="n">
        <v>1.020941</v>
      </c>
      <c r="F377" s="20" t="n">
        <v>-0.09057999999999999</v>
      </c>
      <c r="G377" s="20" t="n">
        <v>-0.118831</v>
      </c>
      <c r="H377" s="20" t="n">
        <v>0.381063</v>
      </c>
      <c r="I377" s="20" t="n">
        <v>-0.879108</v>
      </c>
      <c r="J377" s="20" t="n">
        <v>-1.952437</v>
      </c>
      <c r="K377" s="20" t="n">
        <v>1.856477</v>
      </c>
      <c r="L377" s="20" t="n">
        <v>0.008087</v>
      </c>
      <c r="M377" s="17">
        <f>Projection!$C$13*EXP($C$5+SQRT($C$4)*C377)+(Projection!$C$20+MAX(0,Projection!$C$14-Projection!$C$13)/Projection!$C$4-Projection!$C$21)*EXP($C$5+SQRT($C$4)*C377)^0.5</f>
        <v/>
      </c>
      <c r="N377" s="17">
        <f>M377*EXP($C$5+SQRT($C$4)*D377)+(Projection!$D$20+MAX(0,Projection!$C$24-M377)/Projection!$C$4-Projection!$D$21)*EXP($C$5+SQRT($C$4)*D377)^0.5</f>
        <v/>
      </c>
      <c r="O377" s="17">
        <f>N377*EXP($C$5+SQRT($C$4)*E377)+(Projection!$E$20+MAX(0,Projection!$D$24-N377)/Projection!$C$4-Projection!$E$21)*EXP($C$5+SQRT($C$4)*E377)^0.5</f>
        <v/>
      </c>
      <c r="P377" s="17">
        <f>O377*EXP($C$5+SQRT($C$4)*F377)+(Projection!$F$20+MAX(0,Projection!$E$24-O377)/Projection!$C$4-Projection!$F$21)*EXP($C$5+SQRT($C$4)*F377)^0.5</f>
        <v/>
      </c>
      <c r="Q377" s="17">
        <f>P377*EXP($C$5+SQRT($C$4)*G377)+(Projection!$G$20+MAX(0,Projection!$F$24-P377)/Projection!$C$4-Projection!$G$21)*EXP($C$5+SQRT($C$4)*G377)^0.5</f>
        <v/>
      </c>
      <c r="R377" s="17">
        <f>Q377*EXP($C$5+SQRT($C$4)*H377)+(Projection!$H$20+MAX(0,Projection!$G$24-Q377)/Projection!$C$4-Projection!$H$21)*EXP($C$5+SQRT($C$4)*H377)^0.5</f>
        <v/>
      </c>
      <c r="S377" s="17">
        <f>R377*EXP($C$5+SQRT($C$4)*I377)+(Projection!$I$20+MAX(0,Projection!$H$24-R377)/Projection!$C$4-Projection!$I$21)*EXP($C$5+SQRT($C$4)*I377)^0.5</f>
        <v/>
      </c>
      <c r="T377" s="17">
        <f>S377*EXP($C$5+SQRT($C$4)*J377)+(Projection!$J$20+MAX(0,Projection!$I$24-S377)/Projection!$C$4-Projection!$J$21)*EXP($C$5+SQRT($C$4)*J377)^0.5</f>
        <v/>
      </c>
      <c r="U377" s="17">
        <f>T377*EXP($C$5+SQRT($C$4)*K377)+(Projection!$K$20+MAX(0,Projection!$J$24-T377)/Projection!$C$4-Projection!$K$21)*EXP($C$5+SQRT($C$4)*K377)^0.5</f>
        <v/>
      </c>
      <c r="V377" s="17">
        <f>U377*EXP($C$5+SQRT($C$4)*L377)+(Projection!$L$20+MAX(0,Projection!$K$24-U377)/Projection!$C$4-Projection!$L$21)*EXP($C$5+SQRT($C$4)*L377)^0.5</f>
        <v/>
      </c>
      <c r="W377" s="13">
        <f>M377/Projection!$C$24</f>
        <v/>
      </c>
      <c r="X377" s="13">
        <f>N377/Projection!$D$24</f>
        <v/>
      </c>
      <c r="Y377" s="13">
        <f>O377/Projection!$E$24</f>
        <v/>
      </c>
      <c r="Z377" s="13">
        <f>P377/Projection!$F$24</f>
        <v/>
      </c>
      <c r="AA377" s="13">
        <f>Q377/Projection!$G$24</f>
        <v/>
      </c>
      <c r="AB377" s="13">
        <f>R377/Projection!$H$24</f>
        <v/>
      </c>
      <c r="AC377" s="13">
        <f>S377/Projection!$I$24</f>
        <v/>
      </c>
      <c r="AD377" s="13">
        <f>T377/Projection!$J$24</f>
        <v/>
      </c>
      <c r="AE377" s="13">
        <f>U377/Projection!$K$24</f>
        <v/>
      </c>
      <c r="AF377" s="13">
        <f>V377/Projection!$L$24</f>
        <v/>
      </c>
      <c r="AG377" s="13">
        <f>MIN(W377:AF377)</f>
        <v/>
      </c>
    </row>
    <row r="378">
      <c r="B378" s="2" t="n">
        <v>365</v>
      </c>
      <c r="C378" s="20" t="n">
        <v>-1.030954</v>
      </c>
      <c r="D378" s="20" t="n">
        <v>-1.173026</v>
      </c>
      <c r="E378" s="20" t="n">
        <v>0.561334</v>
      </c>
      <c r="F378" s="20" t="n">
        <v>-0.102597</v>
      </c>
      <c r="G378" s="20" t="n">
        <v>-0.716691</v>
      </c>
      <c r="H378" s="20" t="n">
        <v>-0.288313</v>
      </c>
      <c r="I378" s="20" t="n">
        <v>0.720907</v>
      </c>
      <c r="J378" s="20" t="n">
        <v>0.901416</v>
      </c>
      <c r="K378" s="20" t="n">
        <v>-2.064808</v>
      </c>
      <c r="L378" s="20" t="n">
        <v>-0.6610009999999999</v>
      </c>
      <c r="M378" s="17">
        <f>Projection!$C$13*EXP($C$5+SQRT($C$4)*C378)+(Projection!$C$20+MAX(0,Projection!$C$14-Projection!$C$13)/Projection!$C$4-Projection!$C$21)*EXP($C$5+SQRT($C$4)*C378)^0.5</f>
        <v/>
      </c>
      <c r="N378" s="17">
        <f>M378*EXP($C$5+SQRT($C$4)*D378)+(Projection!$D$20+MAX(0,Projection!$C$24-M378)/Projection!$C$4-Projection!$D$21)*EXP($C$5+SQRT($C$4)*D378)^0.5</f>
        <v/>
      </c>
      <c r="O378" s="17">
        <f>N378*EXP($C$5+SQRT($C$4)*E378)+(Projection!$E$20+MAX(0,Projection!$D$24-N378)/Projection!$C$4-Projection!$E$21)*EXP($C$5+SQRT($C$4)*E378)^0.5</f>
        <v/>
      </c>
      <c r="P378" s="17">
        <f>O378*EXP($C$5+SQRT($C$4)*F378)+(Projection!$F$20+MAX(0,Projection!$E$24-O378)/Projection!$C$4-Projection!$F$21)*EXP($C$5+SQRT($C$4)*F378)^0.5</f>
        <v/>
      </c>
      <c r="Q378" s="17">
        <f>P378*EXP($C$5+SQRT($C$4)*G378)+(Projection!$G$20+MAX(0,Projection!$F$24-P378)/Projection!$C$4-Projection!$G$21)*EXP($C$5+SQRT($C$4)*G378)^0.5</f>
        <v/>
      </c>
      <c r="R378" s="17">
        <f>Q378*EXP($C$5+SQRT($C$4)*H378)+(Projection!$H$20+MAX(0,Projection!$G$24-Q378)/Projection!$C$4-Projection!$H$21)*EXP($C$5+SQRT($C$4)*H378)^0.5</f>
        <v/>
      </c>
      <c r="S378" s="17">
        <f>R378*EXP($C$5+SQRT($C$4)*I378)+(Projection!$I$20+MAX(0,Projection!$H$24-R378)/Projection!$C$4-Projection!$I$21)*EXP($C$5+SQRT($C$4)*I378)^0.5</f>
        <v/>
      </c>
      <c r="T378" s="17">
        <f>S378*EXP($C$5+SQRT($C$4)*J378)+(Projection!$J$20+MAX(0,Projection!$I$24-S378)/Projection!$C$4-Projection!$J$21)*EXP($C$5+SQRT($C$4)*J378)^0.5</f>
        <v/>
      </c>
      <c r="U378" s="17">
        <f>T378*EXP($C$5+SQRT($C$4)*K378)+(Projection!$K$20+MAX(0,Projection!$J$24-T378)/Projection!$C$4-Projection!$K$21)*EXP($C$5+SQRT($C$4)*K378)^0.5</f>
        <v/>
      </c>
      <c r="V378" s="17">
        <f>U378*EXP($C$5+SQRT($C$4)*L378)+(Projection!$L$20+MAX(0,Projection!$K$24-U378)/Projection!$C$4-Projection!$L$21)*EXP($C$5+SQRT($C$4)*L378)^0.5</f>
        <v/>
      </c>
      <c r="W378" s="13">
        <f>M378/Projection!$C$24</f>
        <v/>
      </c>
      <c r="X378" s="13">
        <f>N378/Projection!$D$24</f>
        <v/>
      </c>
      <c r="Y378" s="13">
        <f>O378/Projection!$E$24</f>
        <v/>
      </c>
      <c r="Z378" s="13">
        <f>P378/Projection!$F$24</f>
        <v/>
      </c>
      <c r="AA378" s="13">
        <f>Q378/Projection!$G$24</f>
        <v/>
      </c>
      <c r="AB378" s="13">
        <f>R378/Projection!$H$24</f>
        <v/>
      </c>
      <c r="AC378" s="13">
        <f>S378/Projection!$I$24</f>
        <v/>
      </c>
      <c r="AD378" s="13">
        <f>T378/Projection!$J$24</f>
        <v/>
      </c>
      <c r="AE378" s="13">
        <f>U378/Projection!$K$24</f>
        <v/>
      </c>
      <c r="AF378" s="13">
        <f>V378/Projection!$L$24</f>
        <v/>
      </c>
      <c r="AG378" s="13">
        <f>MIN(W378:AF378)</f>
        <v/>
      </c>
    </row>
    <row r="379">
      <c r="B379" s="2" t="n">
        <v>366</v>
      </c>
      <c r="C379" s="20" t="n">
        <v>-0.56907</v>
      </c>
      <c r="D379" s="20" t="n">
        <v>-0.451225</v>
      </c>
      <c r="E379" s="20" t="n">
        <v>0.349864</v>
      </c>
      <c r="F379" s="20" t="n">
        <v>0.258654</v>
      </c>
      <c r="G379" s="20" t="n">
        <v>2.14102</v>
      </c>
      <c r="H379" s="20" t="n">
        <v>0.181605</v>
      </c>
      <c r="I379" s="20" t="n">
        <v>0.147107</v>
      </c>
      <c r="J379" s="20" t="n">
        <v>-1.022296</v>
      </c>
      <c r="K379" s="20" t="n">
        <v>-0.864245</v>
      </c>
      <c r="L379" s="20" t="n">
        <v>0.787299</v>
      </c>
      <c r="M379" s="17">
        <f>Projection!$C$13*EXP($C$5+SQRT($C$4)*C379)+(Projection!$C$20+MAX(0,Projection!$C$14-Projection!$C$13)/Projection!$C$4-Projection!$C$21)*EXP($C$5+SQRT($C$4)*C379)^0.5</f>
        <v/>
      </c>
      <c r="N379" s="17">
        <f>M379*EXP($C$5+SQRT($C$4)*D379)+(Projection!$D$20+MAX(0,Projection!$C$24-M379)/Projection!$C$4-Projection!$D$21)*EXP($C$5+SQRT($C$4)*D379)^0.5</f>
        <v/>
      </c>
      <c r="O379" s="17">
        <f>N379*EXP($C$5+SQRT($C$4)*E379)+(Projection!$E$20+MAX(0,Projection!$D$24-N379)/Projection!$C$4-Projection!$E$21)*EXP($C$5+SQRT($C$4)*E379)^0.5</f>
        <v/>
      </c>
      <c r="P379" s="17">
        <f>O379*EXP($C$5+SQRT($C$4)*F379)+(Projection!$F$20+MAX(0,Projection!$E$24-O379)/Projection!$C$4-Projection!$F$21)*EXP($C$5+SQRT($C$4)*F379)^0.5</f>
        <v/>
      </c>
      <c r="Q379" s="17">
        <f>P379*EXP($C$5+SQRT($C$4)*G379)+(Projection!$G$20+MAX(0,Projection!$F$24-P379)/Projection!$C$4-Projection!$G$21)*EXP($C$5+SQRT($C$4)*G379)^0.5</f>
        <v/>
      </c>
      <c r="R379" s="17">
        <f>Q379*EXP($C$5+SQRT($C$4)*H379)+(Projection!$H$20+MAX(0,Projection!$G$24-Q379)/Projection!$C$4-Projection!$H$21)*EXP($C$5+SQRT($C$4)*H379)^0.5</f>
        <v/>
      </c>
      <c r="S379" s="17">
        <f>R379*EXP($C$5+SQRT($C$4)*I379)+(Projection!$I$20+MAX(0,Projection!$H$24-R379)/Projection!$C$4-Projection!$I$21)*EXP($C$5+SQRT($C$4)*I379)^0.5</f>
        <v/>
      </c>
      <c r="T379" s="17">
        <f>S379*EXP($C$5+SQRT($C$4)*J379)+(Projection!$J$20+MAX(0,Projection!$I$24-S379)/Projection!$C$4-Projection!$J$21)*EXP($C$5+SQRT($C$4)*J379)^0.5</f>
        <v/>
      </c>
      <c r="U379" s="17">
        <f>T379*EXP($C$5+SQRT($C$4)*K379)+(Projection!$K$20+MAX(0,Projection!$J$24-T379)/Projection!$C$4-Projection!$K$21)*EXP($C$5+SQRT($C$4)*K379)^0.5</f>
        <v/>
      </c>
      <c r="V379" s="17">
        <f>U379*EXP($C$5+SQRT($C$4)*L379)+(Projection!$L$20+MAX(0,Projection!$K$24-U379)/Projection!$C$4-Projection!$L$21)*EXP($C$5+SQRT($C$4)*L379)^0.5</f>
        <v/>
      </c>
      <c r="W379" s="13">
        <f>M379/Projection!$C$24</f>
        <v/>
      </c>
      <c r="X379" s="13">
        <f>N379/Projection!$D$24</f>
        <v/>
      </c>
      <c r="Y379" s="13">
        <f>O379/Projection!$E$24</f>
        <v/>
      </c>
      <c r="Z379" s="13">
        <f>P379/Projection!$F$24</f>
        <v/>
      </c>
      <c r="AA379" s="13">
        <f>Q379/Projection!$G$24</f>
        <v/>
      </c>
      <c r="AB379" s="13">
        <f>R379/Projection!$H$24</f>
        <v/>
      </c>
      <c r="AC379" s="13">
        <f>S379/Projection!$I$24</f>
        <v/>
      </c>
      <c r="AD379" s="13">
        <f>T379/Projection!$J$24</f>
        <v/>
      </c>
      <c r="AE379" s="13">
        <f>U379/Projection!$K$24</f>
        <v/>
      </c>
      <c r="AF379" s="13">
        <f>V379/Projection!$L$24</f>
        <v/>
      </c>
      <c r="AG379" s="13">
        <f>MIN(W379:AF379)</f>
        <v/>
      </c>
    </row>
    <row r="380">
      <c r="B380" s="2" t="n">
        <v>367</v>
      </c>
      <c r="C380" s="20" t="n">
        <v>0.822195</v>
      </c>
      <c r="D380" s="20" t="n">
        <v>0.417659</v>
      </c>
      <c r="E380" s="20" t="n">
        <v>0.755803</v>
      </c>
      <c r="F380" s="20" t="n">
        <v>-0.932547</v>
      </c>
      <c r="G380" s="20" t="n">
        <v>-0.825624</v>
      </c>
      <c r="H380" s="20" t="n">
        <v>-1.030119</v>
      </c>
      <c r="I380" s="20" t="n">
        <v>-0.428399</v>
      </c>
      <c r="J380" s="20" t="n">
        <v>0.552189</v>
      </c>
      <c r="K380" s="20" t="n">
        <v>0.91738</v>
      </c>
      <c r="L380" s="20" t="n">
        <v>0.930439</v>
      </c>
      <c r="M380" s="17">
        <f>Projection!$C$13*EXP($C$5+SQRT($C$4)*C380)+(Projection!$C$20+MAX(0,Projection!$C$14-Projection!$C$13)/Projection!$C$4-Projection!$C$21)*EXP($C$5+SQRT($C$4)*C380)^0.5</f>
        <v/>
      </c>
      <c r="N380" s="17">
        <f>M380*EXP($C$5+SQRT($C$4)*D380)+(Projection!$D$20+MAX(0,Projection!$C$24-M380)/Projection!$C$4-Projection!$D$21)*EXP($C$5+SQRT($C$4)*D380)^0.5</f>
        <v/>
      </c>
      <c r="O380" s="17">
        <f>N380*EXP($C$5+SQRT($C$4)*E380)+(Projection!$E$20+MAX(0,Projection!$D$24-N380)/Projection!$C$4-Projection!$E$21)*EXP($C$5+SQRT($C$4)*E380)^0.5</f>
        <v/>
      </c>
      <c r="P380" s="17">
        <f>O380*EXP($C$5+SQRT($C$4)*F380)+(Projection!$F$20+MAX(0,Projection!$E$24-O380)/Projection!$C$4-Projection!$F$21)*EXP($C$5+SQRT($C$4)*F380)^0.5</f>
        <v/>
      </c>
      <c r="Q380" s="17">
        <f>P380*EXP($C$5+SQRT($C$4)*G380)+(Projection!$G$20+MAX(0,Projection!$F$24-P380)/Projection!$C$4-Projection!$G$21)*EXP($C$5+SQRT($C$4)*G380)^0.5</f>
        <v/>
      </c>
      <c r="R380" s="17">
        <f>Q380*EXP($C$5+SQRT($C$4)*H380)+(Projection!$H$20+MAX(0,Projection!$G$24-Q380)/Projection!$C$4-Projection!$H$21)*EXP($C$5+SQRT($C$4)*H380)^0.5</f>
        <v/>
      </c>
      <c r="S380" s="17">
        <f>R380*EXP($C$5+SQRT($C$4)*I380)+(Projection!$I$20+MAX(0,Projection!$H$24-R380)/Projection!$C$4-Projection!$I$21)*EXP($C$5+SQRT($C$4)*I380)^0.5</f>
        <v/>
      </c>
      <c r="T380" s="17">
        <f>S380*EXP($C$5+SQRT($C$4)*J380)+(Projection!$J$20+MAX(0,Projection!$I$24-S380)/Projection!$C$4-Projection!$J$21)*EXP($C$5+SQRT($C$4)*J380)^0.5</f>
        <v/>
      </c>
      <c r="U380" s="17">
        <f>T380*EXP($C$5+SQRT($C$4)*K380)+(Projection!$K$20+MAX(0,Projection!$J$24-T380)/Projection!$C$4-Projection!$K$21)*EXP($C$5+SQRT($C$4)*K380)^0.5</f>
        <v/>
      </c>
      <c r="V380" s="17">
        <f>U380*EXP($C$5+SQRT($C$4)*L380)+(Projection!$L$20+MAX(0,Projection!$K$24-U380)/Projection!$C$4-Projection!$L$21)*EXP($C$5+SQRT($C$4)*L380)^0.5</f>
        <v/>
      </c>
      <c r="W380" s="13">
        <f>M380/Projection!$C$24</f>
        <v/>
      </c>
      <c r="X380" s="13">
        <f>N380/Projection!$D$24</f>
        <v/>
      </c>
      <c r="Y380" s="13">
        <f>O380/Projection!$E$24</f>
        <v/>
      </c>
      <c r="Z380" s="13">
        <f>P380/Projection!$F$24</f>
        <v/>
      </c>
      <c r="AA380" s="13">
        <f>Q380/Projection!$G$24</f>
        <v/>
      </c>
      <c r="AB380" s="13">
        <f>R380/Projection!$H$24</f>
        <v/>
      </c>
      <c r="AC380" s="13">
        <f>S380/Projection!$I$24</f>
        <v/>
      </c>
      <c r="AD380" s="13">
        <f>T380/Projection!$J$24</f>
        <v/>
      </c>
      <c r="AE380" s="13">
        <f>U380/Projection!$K$24</f>
        <v/>
      </c>
      <c r="AF380" s="13">
        <f>V380/Projection!$L$24</f>
        <v/>
      </c>
      <c r="AG380" s="13">
        <f>MIN(W380:AF380)</f>
        <v/>
      </c>
    </row>
    <row r="381">
      <c r="B381" s="2" t="n">
        <v>368</v>
      </c>
      <c r="C381" s="20" t="n">
        <v>-1.516076</v>
      </c>
      <c r="D381" s="20" t="n">
        <v>0.358438</v>
      </c>
      <c r="E381" s="20" t="n">
        <v>0.081654</v>
      </c>
      <c r="F381" s="20" t="n">
        <v>0.695562</v>
      </c>
      <c r="G381" s="20" t="n">
        <v>-0.024883</v>
      </c>
      <c r="H381" s="20" t="n">
        <v>0.499674</v>
      </c>
      <c r="I381" s="20" t="n">
        <v>-1.085476</v>
      </c>
      <c r="J381" s="20" t="n">
        <v>-0.545359</v>
      </c>
      <c r="K381" s="20" t="n">
        <v>-0.367646</v>
      </c>
      <c r="L381" s="20" t="n">
        <v>-0.28558</v>
      </c>
      <c r="M381" s="17">
        <f>Projection!$C$13*EXP($C$5+SQRT($C$4)*C381)+(Projection!$C$20+MAX(0,Projection!$C$14-Projection!$C$13)/Projection!$C$4-Projection!$C$21)*EXP($C$5+SQRT($C$4)*C381)^0.5</f>
        <v/>
      </c>
      <c r="N381" s="17">
        <f>M381*EXP($C$5+SQRT($C$4)*D381)+(Projection!$D$20+MAX(0,Projection!$C$24-M381)/Projection!$C$4-Projection!$D$21)*EXP($C$5+SQRT($C$4)*D381)^0.5</f>
        <v/>
      </c>
      <c r="O381" s="17">
        <f>N381*EXP($C$5+SQRT($C$4)*E381)+(Projection!$E$20+MAX(0,Projection!$D$24-N381)/Projection!$C$4-Projection!$E$21)*EXP($C$5+SQRT($C$4)*E381)^0.5</f>
        <v/>
      </c>
      <c r="P381" s="17">
        <f>O381*EXP($C$5+SQRT($C$4)*F381)+(Projection!$F$20+MAX(0,Projection!$E$24-O381)/Projection!$C$4-Projection!$F$21)*EXP($C$5+SQRT($C$4)*F381)^0.5</f>
        <v/>
      </c>
      <c r="Q381" s="17">
        <f>P381*EXP($C$5+SQRT($C$4)*G381)+(Projection!$G$20+MAX(0,Projection!$F$24-P381)/Projection!$C$4-Projection!$G$21)*EXP($C$5+SQRT($C$4)*G381)^0.5</f>
        <v/>
      </c>
      <c r="R381" s="17">
        <f>Q381*EXP($C$5+SQRT($C$4)*H381)+(Projection!$H$20+MAX(0,Projection!$G$24-Q381)/Projection!$C$4-Projection!$H$21)*EXP($C$5+SQRT($C$4)*H381)^0.5</f>
        <v/>
      </c>
      <c r="S381" s="17">
        <f>R381*EXP($C$5+SQRT($C$4)*I381)+(Projection!$I$20+MAX(0,Projection!$H$24-R381)/Projection!$C$4-Projection!$I$21)*EXP($C$5+SQRT($C$4)*I381)^0.5</f>
        <v/>
      </c>
      <c r="T381" s="17">
        <f>S381*EXP($C$5+SQRT($C$4)*J381)+(Projection!$J$20+MAX(0,Projection!$I$24-S381)/Projection!$C$4-Projection!$J$21)*EXP($C$5+SQRT($C$4)*J381)^0.5</f>
        <v/>
      </c>
      <c r="U381" s="17">
        <f>T381*EXP($C$5+SQRT($C$4)*K381)+(Projection!$K$20+MAX(0,Projection!$J$24-T381)/Projection!$C$4-Projection!$K$21)*EXP($C$5+SQRT($C$4)*K381)^0.5</f>
        <v/>
      </c>
      <c r="V381" s="17">
        <f>U381*EXP($C$5+SQRT($C$4)*L381)+(Projection!$L$20+MAX(0,Projection!$K$24-U381)/Projection!$C$4-Projection!$L$21)*EXP($C$5+SQRT($C$4)*L381)^0.5</f>
        <v/>
      </c>
      <c r="W381" s="13">
        <f>M381/Projection!$C$24</f>
        <v/>
      </c>
      <c r="X381" s="13">
        <f>N381/Projection!$D$24</f>
        <v/>
      </c>
      <c r="Y381" s="13">
        <f>O381/Projection!$E$24</f>
        <v/>
      </c>
      <c r="Z381" s="13">
        <f>P381/Projection!$F$24</f>
        <v/>
      </c>
      <c r="AA381" s="13">
        <f>Q381/Projection!$G$24</f>
        <v/>
      </c>
      <c r="AB381" s="13">
        <f>R381/Projection!$H$24</f>
        <v/>
      </c>
      <c r="AC381" s="13">
        <f>S381/Projection!$I$24</f>
        <v/>
      </c>
      <c r="AD381" s="13">
        <f>T381/Projection!$J$24</f>
        <v/>
      </c>
      <c r="AE381" s="13">
        <f>U381/Projection!$K$24</f>
        <v/>
      </c>
      <c r="AF381" s="13">
        <f>V381/Projection!$L$24</f>
        <v/>
      </c>
      <c r="AG381" s="13">
        <f>MIN(W381:AF381)</f>
        <v/>
      </c>
    </row>
    <row r="382">
      <c r="B382" s="2" t="n">
        <v>369</v>
      </c>
      <c r="C382" s="20" t="n">
        <v>-0.242156</v>
      </c>
      <c r="D382" s="20" t="n">
        <v>-0.697379</v>
      </c>
      <c r="E382" s="20" t="n">
        <v>-1.494199</v>
      </c>
      <c r="F382" s="20" t="n">
        <v>-0.250806</v>
      </c>
      <c r="G382" s="20" t="n">
        <v>-0.40985</v>
      </c>
      <c r="H382" s="20" t="n">
        <v>0.028647</v>
      </c>
      <c r="I382" s="20" t="n">
        <v>-0.016324</v>
      </c>
      <c r="J382" s="20" t="n">
        <v>1.932099</v>
      </c>
      <c r="K382" s="20" t="n">
        <v>-0.900448</v>
      </c>
      <c r="L382" s="20" t="n">
        <v>0.251011</v>
      </c>
      <c r="M382" s="17">
        <f>Projection!$C$13*EXP($C$5+SQRT($C$4)*C382)+(Projection!$C$20+MAX(0,Projection!$C$14-Projection!$C$13)/Projection!$C$4-Projection!$C$21)*EXP($C$5+SQRT($C$4)*C382)^0.5</f>
        <v/>
      </c>
      <c r="N382" s="17">
        <f>M382*EXP($C$5+SQRT($C$4)*D382)+(Projection!$D$20+MAX(0,Projection!$C$24-M382)/Projection!$C$4-Projection!$D$21)*EXP($C$5+SQRT($C$4)*D382)^0.5</f>
        <v/>
      </c>
      <c r="O382" s="17">
        <f>N382*EXP($C$5+SQRT($C$4)*E382)+(Projection!$E$20+MAX(0,Projection!$D$24-N382)/Projection!$C$4-Projection!$E$21)*EXP($C$5+SQRT($C$4)*E382)^0.5</f>
        <v/>
      </c>
      <c r="P382" s="17">
        <f>O382*EXP($C$5+SQRT($C$4)*F382)+(Projection!$F$20+MAX(0,Projection!$E$24-O382)/Projection!$C$4-Projection!$F$21)*EXP($C$5+SQRT($C$4)*F382)^0.5</f>
        <v/>
      </c>
      <c r="Q382" s="17">
        <f>P382*EXP($C$5+SQRT($C$4)*G382)+(Projection!$G$20+MAX(0,Projection!$F$24-P382)/Projection!$C$4-Projection!$G$21)*EXP($C$5+SQRT($C$4)*G382)^0.5</f>
        <v/>
      </c>
      <c r="R382" s="17">
        <f>Q382*EXP($C$5+SQRT($C$4)*H382)+(Projection!$H$20+MAX(0,Projection!$G$24-Q382)/Projection!$C$4-Projection!$H$21)*EXP($C$5+SQRT($C$4)*H382)^0.5</f>
        <v/>
      </c>
      <c r="S382" s="17">
        <f>R382*EXP($C$5+SQRT($C$4)*I382)+(Projection!$I$20+MAX(0,Projection!$H$24-R382)/Projection!$C$4-Projection!$I$21)*EXP($C$5+SQRT($C$4)*I382)^0.5</f>
        <v/>
      </c>
      <c r="T382" s="17">
        <f>S382*EXP($C$5+SQRT($C$4)*J382)+(Projection!$J$20+MAX(0,Projection!$I$24-S382)/Projection!$C$4-Projection!$J$21)*EXP($C$5+SQRT($C$4)*J382)^0.5</f>
        <v/>
      </c>
      <c r="U382" s="17">
        <f>T382*EXP($C$5+SQRT($C$4)*K382)+(Projection!$K$20+MAX(0,Projection!$J$24-T382)/Projection!$C$4-Projection!$K$21)*EXP($C$5+SQRT($C$4)*K382)^0.5</f>
        <v/>
      </c>
      <c r="V382" s="17">
        <f>U382*EXP($C$5+SQRT($C$4)*L382)+(Projection!$L$20+MAX(0,Projection!$K$24-U382)/Projection!$C$4-Projection!$L$21)*EXP($C$5+SQRT($C$4)*L382)^0.5</f>
        <v/>
      </c>
      <c r="W382" s="13">
        <f>M382/Projection!$C$24</f>
        <v/>
      </c>
      <c r="X382" s="13">
        <f>N382/Projection!$D$24</f>
        <v/>
      </c>
      <c r="Y382" s="13">
        <f>O382/Projection!$E$24</f>
        <v/>
      </c>
      <c r="Z382" s="13">
        <f>P382/Projection!$F$24</f>
        <v/>
      </c>
      <c r="AA382" s="13">
        <f>Q382/Projection!$G$24</f>
        <v/>
      </c>
      <c r="AB382" s="13">
        <f>R382/Projection!$H$24</f>
        <v/>
      </c>
      <c r="AC382" s="13">
        <f>S382/Projection!$I$24</f>
        <v/>
      </c>
      <c r="AD382" s="13">
        <f>T382/Projection!$J$24</f>
        <v/>
      </c>
      <c r="AE382" s="13">
        <f>U382/Projection!$K$24</f>
        <v/>
      </c>
      <c r="AF382" s="13">
        <f>V382/Projection!$L$24</f>
        <v/>
      </c>
      <c r="AG382" s="13">
        <f>MIN(W382:AF382)</f>
        <v/>
      </c>
    </row>
    <row r="383">
      <c r="B383" s="2" t="n">
        <v>370</v>
      </c>
      <c r="C383" s="20" t="n">
        <v>-0.335974</v>
      </c>
      <c r="D383" s="20" t="n">
        <v>-0.698075</v>
      </c>
      <c r="E383" s="20" t="n">
        <v>-1.280825</v>
      </c>
      <c r="F383" s="20" t="n">
        <v>-0.6552750000000001</v>
      </c>
      <c r="G383" s="20" t="n">
        <v>-0.22999</v>
      </c>
      <c r="H383" s="20" t="n">
        <v>0.335</v>
      </c>
      <c r="I383" s="20" t="n">
        <v>-1.264014</v>
      </c>
      <c r="J383" s="20" t="n">
        <v>0.9154409999999999</v>
      </c>
      <c r="K383" s="20" t="n">
        <v>-1.196103</v>
      </c>
      <c r="L383" s="20" t="n">
        <v>-1.302584</v>
      </c>
      <c r="M383" s="17">
        <f>Projection!$C$13*EXP($C$5+SQRT($C$4)*C383)+(Projection!$C$20+MAX(0,Projection!$C$14-Projection!$C$13)/Projection!$C$4-Projection!$C$21)*EXP($C$5+SQRT($C$4)*C383)^0.5</f>
        <v/>
      </c>
      <c r="N383" s="17">
        <f>M383*EXP($C$5+SQRT($C$4)*D383)+(Projection!$D$20+MAX(0,Projection!$C$24-M383)/Projection!$C$4-Projection!$D$21)*EXP($C$5+SQRT($C$4)*D383)^0.5</f>
        <v/>
      </c>
      <c r="O383" s="17">
        <f>N383*EXP($C$5+SQRT($C$4)*E383)+(Projection!$E$20+MAX(0,Projection!$D$24-N383)/Projection!$C$4-Projection!$E$21)*EXP($C$5+SQRT($C$4)*E383)^0.5</f>
        <v/>
      </c>
      <c r="P383" s="17">
        <f>O383*EXP($C$5+SQRT($C$4)*F383)+(Projection!$F$20+MAX(0,Projection!$E$24-O383)/Projection!$C$4-Projection!$F$21)*EXP($C$5+SQRT($C$4)*F383)^0.5</f>
        <v/>
      </c>
      <c r="Q383" s="17">
        <f>P383*EXP($C$5+SQRT($C$4)*G383)+(Projection!$G$20+MAX(0,Projection!$F$24-P383)/Projection!$C$4-Projection!$G$21)*EXP($C$5+SQRT($C$4)*G383)^0.5</f>
        <v/>
      </c>
      <c r="R383" s="17">
        <f>Q383*EXP($C$5+SQRT($C$4)*H383)+(Projection!$H$20+MAX(0,Projection!$G$24-Q383)/Projection!$C$4-Projection!$H$21)*EXP($C$5+SQRT($C$4)*H383)^0.5</f>
        <v/>
      </c>
      <c r="S383" s="17">
        <f>R383*EXP($C$5+SQRT($C$4)*I383)+(Projection!$I$20+MAX(0,Projection!$H$24-R383)/Projection!$C$4-Projection!$I$21)*EXP($C$5+SQRT($C$4)*I383)^0.5</f>
        <v/>
      </c>
      <c r="T383" s="17">
        <f>S383*EXP($C$5+SQRT($C$4)*J383)+(Projection!$J$20+MAX(0,Projection!$I$24-S383)/Projection!$C$4-Projection!$J$21)*EXP($C$5+SQRT($C$4)*J383)^0.5</f>
        <v/>
      </c>
      <c r="U383" s="17">
        <f>T383*EXP($C$5+SQRT($C$4)*K383)+(Projection!$K$20+MAX(0,Projection!$J$24-T383)/Projection!$C$4-Projection!$K$21)*EXP($C$5+SQRT($C$4)*K383)^0.5</f>
        <v/>
      </c>
      <c r="V383" s="17">
        <f>U383*EXP($C$5+SQRT($C$4)*L383)+(Projection!$L$20+MAX(0,Projection!$K$24-U383)/Projection!$C$4-Projection!$L$21)*EXP($C$5+SQRT($C$4)*L383)^0.5</f>
        <v/>
      </c>
      <c r="W383" s="13">
        <f>M383/Projection!$C$24</f>
        <v/>
      </c>
      <c r="X383" s="13">
        <f>N383/Projection!$D$24</f>
        <v/>
      </c>
      <c r="Y383" s="13">
        <f>O383/Projection!$E$24</f>
        <v/>
      </c>
      <c r="Z383" s="13">
        <f>P383/Projection!$F$24</f>
        <v/>
      </c>
      <c r="AA383" s="13">
        <f>Q383/Projection!$G$24</f>
        <v/>
      </c>
      <c r="AB383" s="13">
        <f>R383/Projection!$H$24</f>
        <v/>
      </c>
      <c r="AC383" s="13">
        <f>S383/Projection!$I$24</f>
        <v/>
      </c>
      <c r="AD383" s="13">
        <f>T383/Projection!$J$24</f>
        <v/>
      </c>
      <c r="AE383" s="13">
        <f>U383/Projection!$K$24</f>
        <v/>
      </c>
      <c r="AF383" s="13">
        <f>V383/Projection!$L$24</f>
        <v/>
      </c>
      <c r="AG383" s="13">
        <f>MIN(W383:AF383)</f>
        <v/>
      </c>
    </row>
    <row r="384">
      <c r="B384" s="2" t="n">
        <v>371</v>
      </c>
      <c r="C384" s="20" t="n">
        <v>0.978254</v>
      </c>
      <c r="D384" s="20" t="n">
        <v>-0.81881</v>
      </c>
      <c r="E384" s="20" t="n">
        <v>-1.677296</v>
      </c>
      <c r="F384" s="20" t="n">
        <v>-0.11533</v>
      </c>
      <c r="G384" s="20" t="n">
        <v>0.076695</v>
      </c>
      <c r="H384" s="20" t="n">
        <v>0.10881</v>
      </c>
      <c r="I384" s="20" t="n">
        <v>0.649354</v>
      </c>
      <c r="J384" s="20" t="n">
        <v>0.585345</v>
      </c>
      <c r="K384" s="20" t="n">
        <v>-0.157444</v>
      </c>
      <c r="L384" s="20" t="n">
        <v>-1.041267</v>
      </c>
      <c r="M384" s="17">
        <f>Projection!$C$13*EXP($C$5+SQRT($C$4)*C384)+(Projection!$C$20+MAX(0,Projection!$C$14-Projection!$C$13)/Projection!$C$4-Projection!$C$21)*EXP($C$5+SQRT($C$4)*C384)^0.5</f>
        <v/>
      </c>
      <c r="N384" s="17">
        <f>M384*EXP($C$5+SQRT($C$4)*D384)+(Projection!$D$20+MAX(0,Projection!$C$24-M384)/Projection!$C$4-Projection!$D$21)*EXP($C$5+SQRT($C$4)*D384)^0.5</f>
        <v/>
      </c>
      <c r="O384" s="17">
        <f>N384*EXP($C$5+SQRT($C$4)*E384)+(Projection!$E$20+MAX(0,Projection!$D$24-N384)/Projection!$C$4-Projection!$E$21)*EXP($C$5+SQRT($C$4)*E384)^0.5</f>
        <v/>
      </c>
      <c r="P384" s="17">
        <f>O384*EXP($C$5+SQRT($C$4)*F384)+(Projection!$F$20+MAX(0,Projection!$E$24-O384)/Projection!$C$4-Projection!$F$21)*EXP($C$5+SQRT($C$4)*F384)^0.5</f>
        <v/>
      </c>
      <c r="Q384" s="17">
        <f>P384*EXP($C$5+SQRT($C$4)*G384)+(Projection!$G$20+MAX(0,Projection!$F$24-P384)/Projection!$C$4-Projection!$G$21)*EXP($C$5+SQRT($C$4)*G384)^0.5</f>
        <v/>
      </c>
      <c r="R384" s="17">
        <f>Q384*EXP($C$5+SQRT($C$4)*H384)+(Projection!$H$20+MAX(0,Projection!$G$24-Q384)/Projection!$C$4-Projection!$H$21)*EXP($C$5+SQRT($C$4)*H384)^0.5</f>
        <v/>
      </c>
      <c r="S384" s="17">
        <f>R384*EXP($C$5+SQRT($C$4)*I384)+(Projection!$I$20+MAX(0,Projection!$H$24-R384)/Projection!$C$4-Projection!$I$21)*EXP($C$5+SQRT($C$4)*I384)^0.5</f>
        <v/>
      </c>
      <c r="T384" s="17">
        <f>S384*EXP($C$5+SQRT($C$4)*J384)+(Projection!$J$20+MAX(0,Projection!$I$24-S384)/Projection!$C$4-Projection!$J$21)*EXP($C$5+SQRT($C$4)*J384)^0.5</f>
        <v/>
      </c>
      <c r="U384" s="17">
        <f>T384*EXP($C$5+SQRT($C$4)*K384)+(Projection!$K$20+MAX(0,Projection!$J$24-T384)/Projection!$C$4-Projection!$K$21)*EXP($C$5+SQRT($C$4)*K384)^0.5</f>
        <v/>
      </c>
      <c r="V384" s="17">
        <f>U384*EXP($C$5+SQRT($C$4)*L384)+(Projection!$L$20+MAX(0,Projection!$K$24-U384)/Projection!$C$4-Projection!$L$21)*EXP($C$5+SQRT($C$4)*L384)^0.5</f>
        <v/>
      </c>
      <c r="W384" s="13">
        <f>M384/Projection!$C$24</f>
        <v/>
      </c>
      <c r="X384" s="13">
        <f>N384/Projection!$D$24</f>
        <v/>
      </c>
      <c r="Y384" s="13">
        <f>O384/Projection!$E$24</f>
        <v/>
      </c>
      <c r="Z384" s="13">
        <f>P384/Projection!$F$24</f>
        <v/>
      </c>
      <c r="AA384" s="13">
        <f>Q384/Projection!$G$24</f>
        <v/>
      </c>
      <c r="AB384" s="13">
        <f>R384/Projection!$H$24</f>
        <v/>
      </c>
      <c r="AC384" s="13">
        <f>S384/Projection!$I$24</f>
        <v/>
      </c>
      <c r="AD384" s="13">
        <f>T384/Projection!$J$24</f>
        <v/>
      </c>
      <c r="AE384" s="13">
        <f>U384/Projection!$K$24</f>
        <v/>
      </c>
      <c r="AF384" s="13">
        <f>V384/Projection!$L$24</f>
        <v/>
      </c>
      <c r="AG384" s="13">
        <f>MIN(W384:AF384)</f>
        <v/>
      </c>
    </row>
    <row r="385">
      <c r="B385" s="2" t="n">
        <v>372</v>
      </c>
      <c r="C385" s="20" t="n">
        <v>0.731592</v>
      </c>
      <c r="D385" s="20" t="n">
        <v>-1.709631</v>
      </c>
      <c r="E385" s="20" t="n">
        <v>-0.397021</v>
      </c>
      <c r="F385" s="20" t="n">
        <v>1.887005</v>
      </c>
      <c r="G385" s="20" t="n">
        <v>0.397693</v>
      </c>
      <c r="H385" s="20" t="n">
        <v>-0.844317</v>
      </c>
      <c r="I385" s="20" t="n">
        <v>-1.295762</v>
      </c>
      <c r="J385" s="20" t="n">
        <v>0.028857</v>
      </c>
      <c r="K385" s="20" t="n">
        <v>0.032416</v>
      </c>
      <c r="L385" s="20" t="n">
        <v>0.322509</v>
      </c>
      <c r="M385" s="17">
        <f>Projection!$C$13*EXP($C$5+SQRT($C$4)*C385)+(Projection!$C$20+MAX(0,Projection!$C$14-Projection!$C$13)/Projection!$C$4-Projection!$C$21)*EXP($C$5+SQRT($C$4)*C385)^0.5</f>
        <v/>
      </c>
      <c r="N385" s="17">
        <f>M385*EXP($C$5+SQRT($C$4)*D385)+(Projection!$D$20+MAX(0,Projection!$C$24-M385)/Projection!$C$4-Projection!$D$21)*EXP($C$5+SQRT($C$4)*D385)^0.5</f>
        <v/>
      </c>
      <c r="O385" s="17">
        <f>N385*EXP($C$5+SQRT($C$4)*E385)+(Projection!$E$20+MAX(0,Projection!$D$24-N385)/Projection!$C$4-Projection!$E$21)*EXP($C$5+SQRT($C$4)*E385)^0.5</f>
        <v/>
      </c>
      <c r="P385" s="17">
        <f>O385*EXP($C$5+SQRT($C$4)*F385)+(Projection!$F$20+MAX(0,Projection!$E$24-O385)/Projection!$C$4-Projection!$F$21)*EXP($C$5+SQRT($C$4)*F385)^0.5</f>
        <v/>
      </c>
      <c r="Q385" s="17">
        <f>P385*EXP($C$5+SQRT($C$4)*G385)+(Projection!$G$20+MAX(0,Projection!$F$24-P385)/Projection!$C$4-Projection!$G$21)*EXP($C$5+SQRT($C$4)*G385)^0.5</f>
        <v/>
      </c>
      <c r="R385" s="17">
        <f>Q385*EXP($C$5+SQRT($C$4)*H385)+(Projection!$H$20+MAX(0,Projection!$G$24-Q385)/Projection!$C$4-Projection!$H$21)*EXP($C$5+SQRT($C$4)*H385)^0.5</f>
        <v/>
      </c>
      <c r="S385" s="17">
        <f>R385*EXP($C$5+SQRT($C$4)*I385)+(Projection!$I$20+MAX(0,Projection!$H$24-R385)/Projection!$C$4-Projection!$I$21)*EXP($C$5+SQRT($C$4)*I385)^0.5</f>
        <v/>
      </c>
      <c r="T385" s="17">
        <f>S385*EXP($C$5+SQRT($C$4)*J385)+(Projection!$J$20+MAX(0,Projection!$I$24-S385)/Projection!$C$4-Projection!$J$21)*EXP($C$5+SQRT($C$4)*J385)^0.5</f>
        <v/>
      </c>
      <c r="U385" s="17">
        <f>T385*EXP($C$5+SQRT($C$4)*K385)+(Projection!$K$20+MAX(0,Projection!$J$24-T385)/Projection!$C$4-Projection!$K$21)*EXP($C$5+SQRT($C$4)*K385)^0.5</f>
        <v/>
      </c>
      <c r="V385" s="17">
        <f>U385*EXP($C$5+SQRT($C$4)*L385)+(Projection!$L$20+MAX(0,Projection!$K$24-U385)/Projection!$C$4-Projection!$L$21)*EXP($C$5+SQRT($C$4)*L385)^0.5</f>
        <v/>
      </c>
      <c r="W385" s="13">
        <f>M385/Projection!$C$24</f>
        <v/>
      </c>
      <c r="X385" s="13">
        <f>N385/Projection!$D$24</f>
        <v/>
      </c>
      <c r="Y385" s="13">
        <f>O385/Projection!$E$24</f>
        <v/>
      </c>
      <c r="Z385" s="13">
        <f>P385/Projection!$F$24</f>
        <v/>
      </c>
      <c r="AA385" s="13">
        <f>Q385/Projection!$G$24</f>
        <v/>
      </c>
      <c r="AB385" s="13">
        <f>R385/Projection!$H$24</f>
        <v/>
      </c>
      <c r="AC385" s="13">
        <f>S385/Projection!$I$24</f>
        <v/>
      </c>
      <c r="AD385" s="13">
        <f>T385/Projection!$J$24</f>
        <v/>
      </c>
      <c r="AE385" s="13">
        <f>U385/Projection!$K$24</f>
        <v/>
      </c>
      <c r="AF385" s="13">
        <f>V385/Projection!$L$24</f>
        <v/>
      </c>
      <c r="AG385" s="13">
        <f>MIN(W385:AF385)</f>
        <v/>
      </c>
    </row>
    <row r="386">
      <c r="B386" s="2" t="n">
        <v>373</v>
      </c>
      <c r="C386" s="20" t="n">
        <v>1.005703</v>
      </c>
      <c r="D386" s="20" t="n">
        <v>-1.542363</v>
      </c>
      <c r="E386" s="20" t="n">
        <v>0.584982</v>
      </c>
      <c r="F386" s="20" t="n">
        <v>-0.769335</v>
      </c>
      <c r="G386" s="20" t="n">
        <v>-0.23865</v>
      </c>
      <c r="H386" s="20" t="n">
        <v>-0.94008</v>
      </c>
      <c r="I386" s="20" t="n">
        <v>-0.695408</v>
      </c>
      <c r="J386" s="20" t="n">
        <v>0.568285</v>
      </c>
      <c r="K386" s="20" t="n">
        <v>1.277694</v>
      </c>
      <c r="L386" s="20" t="n">
        <v>-0.200454</v>
      </c>
      <c r="M386" s="17">
        <f>Projection!$C$13*EXP($C$5+SQRT($C$4)*C386)+(Projection!$C$20+MAX(0,Projection!$C$14-Projection!$C$13)/Projection!$C$4-Projection!$C$21)*EXP($C$5+SQRT($C$4)*C386)^0.5</f>
        <v/>
      </c>
      <c r="N386" s="17">
        <f>M386*EXP($C$5+SQRT($C$4)*D386)+(Projection!$D$20+MAX(0,Projection!$C$24-M386)/Projection!$C$4-Projection!$D$21)*EXP($C$5+SQRT($C$4)*D386)^0.5</f>
        <v/>
      </c>
      <c r="O386" s="17">
        <f>N386*EXP($C$5+SQRT($C$4)*E386)+(Projection!$E$20+MAX(0,Projection!$D$24-N386)/Projection!$C$4-Projection!$E$21)*EXP($C$5+SQRT($C$4)*E386)^0.5</f>
        <v/>
      </c>
      <c r="P386" s="17">
        <f>O386*EXP($C$5+SQRT($C$4)*F386)+(Projection!$F$20+MAX(0,Projection!$E$24-O386)/Projection!$C$4-Projection!$F$21)*EXP($C$5+SQRT($C$4)*F386)^0.5</f>
        <v/>
      </c>
      <c r="Q386" s="17">
        <f>P386*EXP($C$5+SQRT($C$4)*G386)+(Projection!$G$20+MAX(0,Projection!$F$24-P386)/Projection!$C$4-Projection!$G$21)*EXP($C$5+SQRT($C$4)*G386)^0.5</f>
        <v/>
      </c>
      <c r="R386" s="17">
        <f>Q386*EXP($C$5+SQRT($C$4)*H386)+(Projection!$H$20+MAX(0,Projection!$G$24-Q386)/Projection!$C$4-Projection!$H$21)*EXP($C$5+SQRT($C$4)*H386)^0.5</f>
        <v/>
      </c>
      <c r="S386" s="17">
        <f>R386*EXP($C$5+SQRT($C$4)*I386)+(Projection!$I$20+MAX(0,Projection!$H$24-R386)/Projection!$C$4-Projection!$I$21)*EXP($C$5+SQRT($C$4)*I386)^0.5</f>
        <v/>
      </c>
      <c r="T386" s="17">
        <f>S386*EXP($C$5+SQRT($C$4)*J386)+(Projection!$J$20+MAX(0,Projection!$I$24-S386)/Projection!$C$4-Projection!$J$21)*EXP($C$5+SQRT($C$4)*J386)^0.5</f>
        <v/>
      </c>
      <c r="U386" s="17">
        <f>T386*EXP($C$5+SQRT($C$4)*K386)+(Projection!$K$20+MAX(0,Projection!$J$24-T386)/Projection!$C$4-Projection!$K$21)*EXP($C$5+SQRT($C$4)*K386)^0.5</f>
        <v/>
      </c>
      <c r="V386" s="17">
        <f>U386*EXP($C$5+SQRT($C$4)*L386)+(Projection!$L$20+MAX(0,Projection!$K$24-U386)/Projection!$C$4-Projection!$L$21)*EXP($C$5+SQRT($C$4)*L386)^0.5</f>
        <v/>
      </c>
      <c r="W386" s="13">
        <f>M386/Projection!$C$24</f>
        <v/>
      </c>
      <c r="X386" s="13">
        <f>N386/Projection!$D$24</f>
        <v/>
      </c>
      <c r="Y386" s="13">
        <f>O386/Projection!$E$24</f>
        <v/>
      </c>
      <c r="Z386" s="13">
        <f>P386/Projection!$F$24</f>
        <v/>
      </c>
      <c r="AA386" s="13">
        <f>Q386/Projection!$G$24</f>
        <v/>
      </c>
      <c r="AB386" s="13">
        <f>R386/Projection!$H$24</f>
        <v/>
      </c>
      <c r="AC386" s="13">
        <f>S386/Projection!$I$24</f>
        <v/>
      </c>
      <c r="AD386" s="13">
        <f>T386/Projection!$J$24</f>
        <v/>
      </c>
      <c r="AE386" s="13">
        <f>U386/Projection!$K$24</f>
        <v/>
      </c>
      <c r="AF386" s="13">
        <f>V386/Projection!$L$24</f>
        <v/>
      </c>
      <c r="AG386" s="13">
        <f>MIN(W386:AF386)</f>
        <v/>
      </c>
    </row>
    <row r="387">
      <c r="B387" s="2" t="n">
        <v>374</v>
      </c>
      <c r="C387" s="20" t="n">
        <v>-1.454957</v>
      </c>
      <c r="D387" s="20" t="n">
        <v>1.828068</v>
      </c>
      <c r="E387" s="20" t="n">
        <v>0.370581</v>
      </c>
      <c r="F387" s="20" t="n">
        <v>-2.871169</v>
      </c>
      <c r="G387" s="20" t="n">
        <v>-0.943622</v>
      </c>
      <c r="H387" s="20" t="n">
        <v>-0.530879</v>
      </c>
      <c r="I387" s="20" t="n">
        <v>1.076752</v>
      </c>
      <c r="J387" s="20" t="n">
        <v>-0.250424</v>
      </c>
      <c r="K387" s="20" t="n">
        <v>-0.474589</v>
      </c>
      <c r="L387" s="20" t="n">
        <v>0.567267</v>
      </c>
      <c r="M387" s="17">
        <f>Projection!$C$13*EXP($C$5+SQRT($C$4)*C387)+(Projection!$C$20+MAX(0,Projection!$C$14-Projection!$C$13)/Projection!$C$4-Projection!$C$21)*EXP($C$5+SQRT($C$4)*C387)^0.5</f>
        <v/>
      </c>
      <c r="N387" s="17">
        <f>M387*EXP($C$5+SQRT($C$4)*D387)+(Projection!$D$20+MAX(0,Projection!$C$24-M387)/Projection!$C$4-Projection!$D$21)*EXP($C$5+SQRT($C$4)*D387)^0.5</f>
        <v/>
      </c>
      <c r="O387" s="17">
        <f>N387*EXP($C$5+SQRT($C$4)*E387)+(Projection!$E$20+MAX(0,Projection!$D$24-N387)/Projection!$C$4-Projection!$E$21)*EXP($C$5+SQRT($C$4)*E387)^0.5</f>
        <v/>
      </c>
      <c r="P387" s="17">
        <f>O387*EXP($C$5+SQRT($C$4)*F387)+(Projection!$F$20+MAX(0,Projection!$E$24-O387)/Projection!$C$4-Projection!$F$21)*EXP($C$5+SQRT($C$4)*F387)^0.5</f>
        <v/>
      </c>
      <c r="Q387" s="17">
        <f>P387*EXP($C$5+SQRT($C$4)*G387)+(Projection!$G$20+MAX(0,Projection!$F$24-P387)/Projection!$C$4-Projection!$G$21)*EXP($C$5+SQRT($C$4)*G387)^0.5</f>
        <v/>
      </c>
      <c r="R387" s="17">
        <f>Q387*EXP($C$5+SQRT($C$4)*H387)+(Projection!$H$20+MAX(0,Projection!$G$24-Q387)/Projection!$C$4-Projection!$H$21)*EXP($C$5+SQRT($C$4)*H387)^0.5</f>
        <v/>
      </c>
      <c r="S387" s="17">
        <f>R387*EXP($C$5+SQRT($C$4)*I387)+(Projection!$I$20+MAX(0,Projection!$H$24-R387)/Projection!$C$4-Projection!$I$21)*EXP($C$5+SQRT($C$4)*I387)^0.5</f>
        <v/>
      </c>
      <c r="T387" s="17">
        <f>S387*EXP($C$5+SQRT($C$4)*J387)+(Projection!$J$20+MAX(0,Projection!$I$24-S387)/Projection!$C$4-Projection!$J$21)*EXP($C$5+SQRT($C$4)*J387)^0.5</f>
        <v/>
      </c>
      <c r="U387" s="17">
        <f>T387*EXP($C$5+SQRT($C$4)*K387)+(Projection!$K$20+MAX(0,Projection!$J$24-T387)/Projection!$C$4-Projection!$K$21)*EXP($C$5+SQRT($C$4)*K387)^0.5</f>
        <v/>
      </c>
      <c r="V387" s="17">
        <f>U387*EXP($C$5+SQRT($C$4)*L387)+(Projection!$L$20+MAX(0,Projection!$K$24-U387)/Projection!$C$4-Projection!$L$21)*EXP($C$5+SQRT($C$4)*L387)^0.5</f>
        <v/>
      </c>
      <c r="W387" s="13">
        <f>M387/Projection!$C$24</f>
        <v/>
      </c>
      <c r="X387" s="13">
        <f>N387/Projection!$D$24</f>
        <v/>
      </c>
      <c r="Y387" s="13">
        <f>O387/Projection!$E$24</f>
        <v/>
      </c>
      <c r="Z387" s="13">
        <f>P387/Projection!$F$24</f>
        <v/>
      </c>
      <c r="AA387" s="13">
        <f>Q387/Projection!$G$24</f>
        <v/>
      </c>
      <c r="AB387" s="13">
        <f>R387/Projection!$H$24</f>
        <v/>
      </c>
      <c r="AC387" s="13">
        <f>S387/Projection!$I$24</f>
        <v/>
      </c>
      <c r="AD387" s="13">
        <f>T387/Projection!$J$24</f>
        <v/>
      </c>
      <c r="AE387" s="13">
        <f>U387/Projection!$K$24</f>
        <v/>
      </c>
      <c r="AF387" s="13">
        <f>V387/Projection!$L$24</f>
        <v/>
      </c>
      <c r="AG387" s="13">
        <f>MIN(W387:AF387)</f>
        <v/>
      </c>
    </row>
    <row r="388">
      <c r="B388" s="2" t="n">
        <v>375</v>
      </c>
      <c r="C388" s="20" t="n">
        <v>-1.627078</v>
      </c>
      <c r="D388" s="20" t="n">
        <v>-2.056919</v>
      </c>
      <c r="E388" s="20" t="n">
        <v>-0.762576</v>
      </c>
      <c r="F388" s="20" t="n">
        <v>-1.861925</v>
      </c>
      <c r="G388" s="20" t="n">
        <v>-0.051996</v>
      </c>
      <c r="H388" s="20" t="n">
        <v>-0.510535</v>
      </c>
      <c r="I388" s="20" t="n">
        <v>-0.656671</v>
      </c>
      <c r="J388" s="20" t="n">
        <v>-0.596475</v>
      </c>
      <c r="K388" s="20" t="n">
        <v>-1.180167</v>
      </c>
      <c r="L388" s="20" t="n">
        <v>-0.324915</v>
      </c>
      <c r="M388" s="17">
        <f>Projection!$C$13*EXP($C$5+SQRT($C$4)*C388)+(Projection!$C$20+MAX(0,Projection!$C$14-Projection!$C$13)/Projection!$C$4-Projection!$C$21)*EXP($C$5+SQRT($C$4)*C388)^0.5</f>
        <v/>
      </c>
      <c r="N388" s="17">
        <f>M388*EXP($C$5+SQRT($C$4)*D388)+(Projection!$D$20+MAX(0,Projection!$C$24-M388)/Projection!$C$4-Projection!$D$21)*EXP($C$5+SQRT($C$4)*D388)^0.5</f>
        <v/>
      </c>
      <c r="O388" s="17">
        <f>N388*EXP($C$5+SQRT($C$4)*E388)+(Projection!$E$20+MAX(0,Projection!$D$24-N388)/Projection!$C$4-Projection!$E$21)*EXP($C$5+SQRT($C$4)*E388)^0.5</f>
        <v/>
      </c>
      <c r="P388" s="17">
        <f>O388*EXP($C$5+SQRT($C$4)*F388)+(Projection!$F$20+MAX(0,Projection!$E$24-O388)/Projection!$C$4-Projection!$F$21)*EXP($C$5+SQRT($C$4)*F388)^0.5</f>
        <v/>
      </c>
      <c r="Q388" s="17">
        <f>P388*EXP($C$5+SQRT($C$4)*G388)+(Projection!$G$20+MAX(0,Projection!$F$24-P388)/Projection!$C$4-Projection!$G$21)*EXP($C$5+SQRT($C$4)*G388)^0.5</f>
        <v/>
      </c>
      <c r="R388" s="17">
        <f>Q388*EXP($C$5+SQRT($C$4)*H388)+(Projection!$H$20+MAX(0,Projection!$G$24-Q388)/Projection!$C$4-Projection!$H$21)*EXP($C$5+SQRT($C$4)*H388)^0.5</f>
        <v/>
      </c>
      <c r="S388" s="17">
        <f>R388*EXP($C$5+SQRT($C$4)*I388)+(Projection!$I$20+MAX(0,Projection!$H$24-R388)/Projection!$C$4-Projection!$I$21)*EXP($C$5+SQRT($C$4)*I388)^0.5</f>
        <v/>
      </c>
      <c r="T388" s="17">
        <f>S388*EXP($C$5+SQRT($C$4)*J388)+(Projection!$J$20+MAX(0,Projection!$I$24-S388)/Projection!$C$4-Projection!$J$21)*EXP($C$5+SQRT($C$4)*J388)^0.5</f>
        <v/>
      </c>
      <c r="U388" s="17">
        <f>T388*EXP($C$5+SQRT($C$4)*K388)+(Projection!$K$20+MAX(0,Projection!$J$24-T388)/Projection!$C$4-Projection!$K$21)*EXP($C$5+SQRT($C$4)*K388)^0.5</f>
        <v/>
      </c>
      <c r="V388" s="17">
        <f>U388*EXP($C$5+SQRT($C$4)*L388)+(Projection!$L$20+MAX(0,Projection!$K$24-U388)/Projection!$C$4-Projection!$L$21)*EXP($C$5+SQRT($C$4)*L388)^0.5</f>
        <v/>
      </c>
      <c r="W388" s="13">
        <f>M388/Projection!$C$24</f>
        <v/>
      </c>
      <c r="X388" s="13">
        <f>N388/Projection!$D$24</f>
        <v/>
      </c>
      <c r="Y388" s="13">
        <f>O388/Projection!$E$24</f>
        <v/>
      </c>
      <c r="Z388" s="13">
        <f>P388/Projection!$F$24</f>
        <v/>
      </c>
      <c r="AA388" s="13">
        <f>Q388/Projection!$G$24</f>
        <v/>
      </c>
      <c r="AB388" s="13">
        <f>R388/Projection!$H$24</f>
        <v/>
      </c>
      <c r="AC388" s="13">
        <f>S388/Projection!$I$24</f>
        <v/>
      </c>
      <c r="AD388" s="13">
        <f>T388/Projection!$J$24</f>
        <v/>
      </c>
      <c r="AE388" s="13">
        <f>U388/Projection!$K$24</f>
        <v/>
      </c>
      <c r="AF388" s="13">
        <f>V388/Projection!$L$24</f>
        <v/>
      </c>
      <c r="AG388" s="13">
        <f>MIN(W388:AF388)</f>
        <v/>
      </c>
    </row>
    <row r="389">
      <c r="B389" s="2" t="n">
        <v>376</v>
      </c>
      <c r="C389" s="20" t="n">
        <v>0.959206</v>
      </c>
      <c r="D389" s="20" t="n">
        <v>0.944113</v>
      </c>
      <c r="E389" s="20" t="n">
        <v>-0.807948</v>
      </c>
      <c r="F389" s="20" t="n">
        <v>0.240645</v>
      </c>
      <c r="G389" s="20" t="n">
        <v>1.290592</v>
      </c>
      <c r="H389" s="20" t="n">
        <v>0.407143</v>
      </c>
      <c r="I389" s="20" t="n">
        <v>2.556181</v>
      </c>
      <c r="J389" s="20" t="n">
        <v>1.18242</v>
      </c>
      <c r="K389" s="20" t="n">
        <v>-0.38262</v>
      </c>
      <c r="L389" s="20" t="n">
        <v>-0.148105</v>
      </c>
      <c r="M389" s="17">
        <f>Projection!$C$13*EXP($C$5+SQRT($C$4)*C389)+(Projection!$C$20+MAX(0,Projection!$C$14-Projection!$C$13)/Projection!$C$4-Projection!$C$21)*EXP($C$5+SQRT($C$4)*C389)^0.5</f>
        <v/>
      </c>
      <c r="N389" s="17">
        <f>M389*EXP($C$5+SQRT($C$4)*D389)+(Projection!$D$20+MAX(0,Projection!$C$24-M389)/Projection!$C$4-Projection!$D$21)*EXP($C$5+SQRT($C$4)*D389)^0.5</f>
        <v/>
      </c>
      <c r="O389" s="17">
        <f>N389*EXP($C$5+SQRT($C$4)*E389)+(Projection!$E$20+MAX(0,Projection!$D$24-N389)/Projection!$C$4-Projection!$E$21)*EXP($C$5+SQRT($C$4)*E389)^0.5</f>
        <v/>
      </c>
      <c r="P389" s="17">
        <f>O389*EXP($C$5+SQRT($C$4)*F389)+(Projection!$F$20+MAX(0,Projection!$E$24-O389)/Projection!$C$4-Projection!$F$21)*EXP($C$5+SQRT($C$4)*F389)^0.5</f>
        <v/>
      </c>
      <c r="Q389" s="17">
        <f>P389*EXP($C$5+SQRT($C$4)*G389)+(Projection!$G$20+MAX(0,Projection!$F$24-P389)/Projection!$C$4-Projection!$G$21)*EXP($C$5+SQRT($C$4)*G389)^0.5</f>
        <v/>
      </c>
      <c r="R389" s="17">
        <f>Q389*EXP($C$5+SQRT($C$4)*H389)+(Projection!$H$20+MAX(0,Projection!$G$24-Q389)/Projection!$C$4-Projection!$H$21)*EXP($C$5+SQRT($C$4)*H389)^0.5</f>
        <v/>
      </c>
      <c r="S389" s="17">
        <f>R389*EXP($C$5+SQRT($C$4)*I389)+(Projection!$I$20+MAX(0,Projection!$H$24-R389)/Projection!$C$4-Projection!$I$21)*EXP($C$5+SQRT($C$4)*I389)^0.5</f>
        <v/>
      </c>
      <c r="T389" s="17">
        <f>S389*EXP($C$5+SQRT($C$4)*J389)+(Projection!$J$20+MAX(0,Projection!$I$24-S389)/Projection!$C$4-Projection!$J$21)*EXP($C$5+SQRT($C$4)*J389)^0.5</f>
        <v/>
      </c>
      <c r="U389" s="17">
        <f>T389*EXP($C$5+SQRT($C$4)*K389)+(Projection!$K$20+MAX(0,Projection!$J$24-T389)/Projection!$C$4-Projection!$K$21)*EXP($C$5+SQRT($C$4)*K389)^0.5</f>
        <v/>
      </c>
      <c r="V389" s="17">
        <f>U389*EXP($C$5+SQRT($C$4)*L389)+(Projection!$L$20+MAX(0,Projection!$K$24-U389)/Projection!$C$4-Projection!$L$21)*EXP($C$5+SQRT($C$4)*L389)^0.5</f>
        <v/>
      </c>
      <c r="W389" s="13">
        <f>M389/Projection!$C$24</f>
        <v/>
      </c>
      <c r="X389" s="13">
        <f>N389/Projection!$D$24</f>
        <v/>
      </c>
      <c r="Y389" s="13">
        <f>O389/Projection!$E$24</f>
        <v/>
      </c>
      <c r="Z389" s="13">
        <f>P389/Projection!$F$24</f>
        <v/>
      </c>
      <c r="AA389" s="13">
        <f>Q389/Projection!$G$24</f>
        <v/>
      </c>
      <c r="AB389" s="13">
        <f>R389/Projection!$H$24</f>
        <v/>
      </c>
      <c r="AC389" s="13">
        <f>S389/Projection!$I$24</f>
        <v/>
      </c>
      <c r="AD389" s="13">
        <f>T389/Projection!$J$24</f>
        <v/>
      </c>
      <c r="AE389" s="13">
        <f>U389/Projection!$K$24</f>
        <v/>
      </c>
      <c r="AF389" s="13">
        <f>V389/Projection!$L$24</f>
        <v/>
      </c>
      <c r="AG389" s="13">
        <f>MIN(W389:AF389)</f>
        <v/>
      </c>
    </row>
    <row r="390">
      <c r="B390" s="2" t="n">
        <v>377</v>
      </c>
      <c r="C390" s="20" t="n">
        <v>0.579718</v>
      </c>
      <c r="D390" s="20" t="n">
        <v>-1.402222</v>
      </c>
      <c r="E390" s="20" t="n">
        <v>0.833426</v>
      </c>
      <c r="F390" s="20" t="n">
        <v>-0.5944739999999999</v>
      </c>
      <c r="G390" s="20" t="n">
        <v>-1.513117</v>
      </c>
      <c r="H390" s="20" t="n">
        <v>1.595443</v>
      </c>
      <c r="I390" s="20" t="n">
        <v>0.52146</v>
      </c>
      <c r="J390" s="20" t="n">
        <v>-1.649998</v>
      </c>
      <c r="K390" s="20" t="n">
        <v>-0.916412</v>
      </c>
      <c r="L390" s="20" t="n">
        <v>-1.849658</v>
      </c>
      <c r="M390" s="17">
        <f>Projection!$C$13*EXP($C$5+SQRT($C$4)*C390)+(Projection!$C$20+MAX(0,Projection!$C$14-Projection!$C$13)/Projection!$C$4-Projection!$C$21)*EXP($C$5+SQRT($C$4)*C390)^0.5</f>
        <v/>
      </c>
      <c r="N390" s="17">
        <f>M390*EXP($C$5+SQRT($C$4)*D390)+(Projection!$D$20+MAX(0,Projection!$C$24-M390)/Projection!$C$4-Projection!$D$21)*EXP($C$5+SQRT($C$4)*D390)^0.5</f>
        <v/>
      </c>
      <c r="O390" s="17">
        <f>N390*EXP($C$5+SQRT($C$4)*E390)+(Projection!$E$20+MAX(0,Projection!$D$24-N390)/Projection!$C$4-Projection!$E$21)*EXP($C$5+SQRT($C$4)*E390)^0.5</f>
        <v/>
      </c>
      <c r="P390" s="17">
        <f>O390*EXP($C$5+SQRT($C$4)*F390)+(Projection!$F$20+MAX(0,Projection!$E$24-O390)/Projection!$C$4-Projection!$F$21)*EXP($C$5+SQRT($C$4)*F390)^0.5</f>
        <v/>
      </c>
      <c r="Q390" s="17">
        <f>P390*EXP($C$5+SQRT($C$4)*G390)+(Projection!$G$20+MAX(0,Projection!$F$24-P390)/Projection!$C$4-Projection!$G$21)*EXP($C$5+SQRT($C$4)*G390)^0.5</f>
        <v/>
      </c>
      <c r="R390" s="17">
        <f>Q390*EXP($C$5+SQRT($C$4)*H390)+(Projection!$H$20+MAX(0,Projection!$G$24-Q390)/Projection!$C$4-Projection!$H$21)*EXP($C$5+SQRT($C$4)*H390)^0.5</f>
        <v/>
      </c>
      <c r="S390" s="17">
        <f>R390*EXP($C$5+SQRT($C$4)*I390)+(Projection!$I$20+MAX(0,Projection!$H$24-R390)/Projection!$C$4-Projection!$I$21)*EXP($C$5+SQRT($C$4)*I390)^0.5</f>
        <v/>
      </c>
      <c r="T390" s="17">
        <f>S390*EXP($C$5+SQRT($C$4)*J390)+(Projection!$J$20+MAX(0,Projection!$I$24-S390)/Projection!$C$4-Projection!$J$21)*EXP($C$5+SQRT($C$4)*J390)^0.5</f>
        <v/>
      </c>
      <c r="U390" s="17">
        <f>T390*EXP($C$5+SQRT($C$4)*K390)+(Projection!$K$20+MAX(0,Projection!$J$24-T390)/Projection!$C$4-Projection!$K$21)*EXP($C$5+SQRT($C$4)*K390)^0.5</f>
        <v/>
      </c>
      <c r="V390" s="17">
        <f>U390*EXP($C$5+SQRT($C$4)*L390)+(Projection!$L$20+MAX(0,Projection!$K$24-U390)/Projection!$C$4-Projection!$L$21)*EXP($C$5+SQRT($C$4)*L390)^0.5</f>
        <v/>
      </c>
      <c r="W390" s="13">
        <f>M390/Projection!$C$24</f>
        <v/>
      </c>
      <c r="X390" s="13">
        <f>N390/Projection!$D$24</f>
        <v/>
      </c>
      <c r="Y390" s="13">
        <f>O390/Projection!$E$24</f>
        <v/>
      </c>
      <c r="Z390" s="13">
        <f>P390/Projection!$F$24</f>
        <v/>
      </c>
      <c r="AA390" s="13">
        <f>Q390/Projection!$G$24</f>
        <v/>
      </c>
      <c r="AB390" s="13">
        <f>R390/Projection!$H$24</f>
        <v/>
      </c>
      <c r="AC390" s="13">
        <f>S390/Projection!$I$24</f>
        <v/>
      </c>
      <c r="AD390" s="13">
        <f>T390/Projection!$J$24</f>
        <v/>
      </c>
      <c r="AE390" s="13">
        <f>U390/Projection!$K$24</f>
        <v/>
      </c>
      <c r="AF390" s="13">
        <f>V390/Projection!$L$24</f>
        <v/>
      </c>
      <c r="AG390" s="13">
        <f>MIN(W390:AF390)</f>
        <v/>
      </c>
    </row>
    <row r="391">
      <c r="B391" s="2" t="n">
        <v>378</v>
      </c>
      <c r="C391" s="20" t="n">
        <v>0.835629</v>
      </c>
      <c r="D391" s="20" t="n">
        <v>1.152072</v>
      </c>
      <c r="E391" s="20" t="n">
        <v>-1.063537</v>
      </c>
      <c r="F391" s="20" t="n">
        <v>1.574926</v>
      </c>
      <c r="G391" s="20" t="n">
        <v>-1.482032</v>
      </c>
      <c r="H391" s="20" t="n">
        <v>0.435255</v>
      </c>
      <c r="I391" s="20" t="n">
        <v>-1.339863</v>
      </c>
      <c r="J391" s="20" t="n">
        <v>0.58987</v>
      </c>
      <c r="K391" s="20" t="n">
        <v>-1.642201</v>
      </c>
      <c r="L391" s="20" t="n">
        <v>0.189794</v>
      </c>
      <c r="M391" s="17">
        <f>Projection!$C$13*EXP($C$5+SQRT($C$4)*C391)+(Projection!$C$20+MAX(0,Projection!$C$14-Projection!$C$13)/Projection!$C$4-Projection!$C$21)*EXP($C$5+SQRT($C$4)*C391)^0.5</f>
        <v/>
      </c>
      <c r="N391" s="17">
        <f>M391*EXP($C$5+SQRT($C$4)*D391)+(Projection!$D$20+MAX(0,Projection!$C$24-M391)/Projection!$C$4-Projection!$D$21)*EXP($C$5+SQRT($C$4)*D391)^0.5</f>
        <v/>
      </c>
      <c r="O391" s="17">
        <f>N391*EXP($C$5+SQRT($C$4)*E391)+(Projection!$E$20+MAX(0,Projection!$D$24-N391)/Projection!$C$4-Projection!$E$21)*EXP($C$5+SQRT($C$4)*E391)^0.5</f>
        <v/>
      </c>
      <c r="P391" s="17">
        <f>O391*EXP($C$5+SQRT($C$4)*F391)+(Projection!$F$20+MAX(0,Projection!$E$24-O391)/Projection!$C$4-Projection!$F$21)*EXP($C$5+SQRT($C$4)*F391)^0.5</f>
        <v/>
      </c>
      <c r="Q391" s="17">
        <f>P391*EXP($C$5+SQRT($C$4)*G391)+(Projection!$G$20+MAX(0,Projection!$F$24-P391)/Projection!$C$4-Projection!$G$21)*EXP($C$5+SQRT($C$4)*G391)^0.5</f>
        <v/>
      </c>
      <c r="R391" s="17">
        <f>Q391*EXP($C$5+SQRT($C$4)*H391)+(Projection!$H$20+MAX(0,Projection!$G$24-Q391)/Projection!$C$4-Projection!$H$21)*EXP($C$5+SQRT($C$4)*H391)^0.5</f>
        <v/>
      </c>
      <c r="S391" s="17">
        <f>R391*EXP($C$5+SQRT($C$4)*I391)+(Projection!$I$20+MAX(0,Projection!$H$24-R391)/Projection!$C$4-Projection!$I$21)*EXP($C$5+SQRT($C$4)*I391)^0.5</f>
        <v/>
      </c>
      <c r="T391" s="17">
        <f>S391*EXP($C$5+SQRT($C$4)*J391)+(Projection!$J$20+MAX(0,Projection!$I$24-S391)/Projection!$C$4-Projection!$J$21)*EXP($C$5+SQRT($C$4)*J391)^0.5</f>
        <v/>
      </c>
      <c r="U391" s="17">
        <f>T391*EXP($C$5+SQRT($C$4)*K391)+(Projection!$K$20+MAX(0,Projection!$J$24-T391)/Projection!$C$4-Projection!$K$21)*EXP($C$5+SQRT($C$4)*K391)^0.5</f>
        <v/>
      </c>
      <c r="V391" s="17">
        <f>U391*EXP($C$5+SQRT($C$4)*L391)+(Projection!$L$20+MAX(0,Projection!$K$24-U391)/Projection!$C$4-Projection!$L$21)*EXP($C$5+SQRT($C$4)*L391)^0.5</f>
        <v/>
      </c>
      <c r="W391" s="13">
        <f>M391/Projection!$C$24</f>
        <v/>
      </c>
      <c r="X391" s="13">
        <f>N391/Projection!$D$24</f>
        <v/>
      </c>
      <c r="Y391" s="13">
        <f>O391/Projection!$E$24</f>
        <v/>
      </c>
      <c r="Z391" s="13">
        <f>P391/Projection!$F$24</f>
        <v/>
      </c>
      <c r="AA391" s="13">
        <f>Q391/Projection!$G$24</f>
        <v/>
      </c>
      <c r="AB391" s="13">
        <f>R391/Projection!$H$24</f>
        <v/>
      </c>
      <c r="AC391" s="13">
        <f>S391/Projection!$I$24</f>
        <v/>
      </c>
      <c r="AD391" s="13">
        <f>T391/Projection!$J$24</f>
        <v/>
      </c>
      <c r="AE391" s="13">
        <f>U391/Projection!$K$24</f>
        <v/>
      </c>
      <c r="AF391" s="13">
        <f>V391/Projection!$L$24</f>
        <v/>
      </c>
      <c r="AG391" s="13">
        <f>MIN(W391:AF391)</f>
        <v/>
      </c>
    </row>
    <row r="392">
      <c r="B392" s="2" t="n">
        <v>379</v>
      </c>
      <c r="C392" s="20" t="n">
        <v>0.334967</v>
      </c>
      <c r="D392" s="20" t="n">
        <v>1.082564</v>
      </c>
      <c r="E392" s="20" t="n">
        <v>-1.663594</v>
      </c>
      <c r="F392" s="20" t="n">
        <v>-1.462306</v>
      </c>
      <c r="G392" s="20" t="n">
        <v>-0.403304</v>
      </c>
      <c r="H392" s="20" t="n">
        <v>-0.465655</v>
      </c>
      <c r="I392" s="20" t="n">
        <v>0.406664</v>
      </c>
      <c r="J392" s="20" t="n">
        <v>-0.007676</v>
      </c>
      <c r="K392" s="20" t="n">
        <v>0.580866</v>
      </c>
      <c r="L392" s="20" t="n">
        <v>0.931186</v>
      </c>
      <c r="M392" s="17">
        <f>Projection!$C$13*EXP($C$5+SQRT($C$4)*C392)+(Projection!$C$20+MAX(0,Projection!$C$14-Projection!$C$13)/Projection!$C$4-Projection!$C$21)*EXP($C$5+SQRT($C$4)*C392)^0.5</f>
        <v/>
      </c>
      <c r="N392" s="17">
        <f>M392*EXP($C$5+SQRT($C$4)*D392)+(Projection!$D$20+MAX(0,Projection!$C$24-M392)/Projection!$C$4-Projection!$D$21)*EXP($C$5+SQRT($C$4)*D392)^0.5</f>
        <v/>
      </c>
      <c r="O392" s="17">
        <f>N392*EXP($C$5+SQRT($C$4)*E392)+(Projection!$E$20+MAX(0,Projection!$D$24-N392)/Projection!$C$4-Projection!$E$21)*EXP($C$5+SQRT($C$4)*E392)^0.5</f>
        <v/>
      </c>
      <c r="P392" s="17">
        <f>O392*EXP($C$5+SQRT($C$4)*F392)+(Projection!$F$20+MAX(0,Projection!$E$24-O392)/Projection!$C$4-Projection!$F$21)*EXP($C$5+SQRT($C$4)*F392)^0.5</f>
        <v/>
      </c>
      <c r="Q392" s="17">
        <f>P392*EXP($C$5+SQRT($C$4)*G392)+(Projection!$G$20+MAX(0,Projection!$F$24-P392)/Projection!$C$4-Projection!$G$21)*EXP($C$5+SQRT($C$4)*G392)^0.5</f>
        <v/>
      </c>
      <c r="R392" s="17">
        <f>Q392*EXP($C$5+SQRT($C$4)*H392)+(Projection!$H$20+MAX(0,Projection!$G$24-Q392)/Projection!$C$4-Projection!$H$21)*EXP($C$5+SQRT($C$4)*H392)^0.5</f>
        <v/>
      </c>
      <c r="S392" s="17">
        <f>R392*EXP($C$5+SQRT($C$4)*I392)+(Projection!$I$20+MAX(0,Projection!$H$24-R392)/Projection!$C$4-Projection!$I$21)*EXP($C$5+SQRT($C$4)*I392)^0.5</f>
        <v/>
      </c>
      <c r="T392" s="17">
        <f>S392*EXP($C$5+SQRT($C$4)*J392)+(Projection!$J$20+MAX(0,Projection!$I$24-S392)/Projection!$C$4-Projection!$J$21)*EXP($C$5+SQRT($C$4)*J392)^0.5</f>
        <v/>
      </c>
      <c r="U392" s="17">
        <f>T392*EXP($C$5+SQRT($C$4)*K392)+(Projection!$K$20+MAX(0,Projection!$J$24-T392)/Projection!$C$4-Projection!$K$21)*EXP($C$5+SQRT($C$4)*K392)^0.5</f>
        <v/>
      </c>
      <c r="V392" s="17">
        <f>U392*EXP($C$5+SQRT($C$4)*L392)+(Projection!$L$20+MAX(0,Projection!$K$24-U392)/Projection!$C$4-Projection!$L$21)*EXP($C$5+SQRT($C$4)*L392)^0.5</f>
        <v/>
      </c>
      <c r="W392" s="13">
        <f>M392/Projection!$C$24</f>
        <v/>
      </c>
      <c r="X392" s="13">
        <f>N392/Projection!$D$24</f>
        <v/>
      </c>
      <c r="Y392" s="13">
        <f>O392/Projection!$E$24</f>
        <v/>
      </c>
      <c r="Z392" s="13">
        <f>P392/Projection!$F$24</f>
        <v/>
      </c>
      <c r="AA392" s="13">
        <f>Q392/Projection!$G$24</f>
        <v/>
      </c>
      <c r="AB392" s="13">
        <f>R392/Projection!$H$24</f>
        <v/>
      </c>
      <c r="AC392" s="13">
        <f>S392/Projection!$I$24</f>
        <v/>
      </c>
      <c r="AD392" s="13">
        <f>T392/Projection!$J$24</f>
        <v/>
      </c>
      <c r="AE392" s="13">
        <f>U392/Projection!$K$24</f>
        <v/>
      </c>
      <c r="AF392" s="13">
        <f>V392/Projection!$L$24</f>
        <v/>
      </c>
      <c r="AG392" s="13">
        <f>MIN(W392:AF392)</f>
        <v/>
      </c>
    </row>
    <row r="393">
      <c r="B393" s="2" t="n">
        <v>380</v>
      </c>
      <c r="C393" s="20" t="n">
        <v>2.116293</v>
      </c>
      <c r="D393" s="20" t="n">
        <v>-0.137946</v>
      </c>
      <c r="E393" s="20" t="n">
        <v>-0.336342</v>
      </c>
      <c r="F393" s="20" t="n">
        <v>1.141971</v>
      </c>
      <c r="G393" s="20" t="n">
        <v>-0.177836</v>
      </c>
      <c r="H393" s="20" t="n">
        <v>-0.181562</v>
      </c>
      <c r="I393" s="20" t="n">
        <v>-0.044302</v>
      </c>
      <c r="J393" s="20" t="n">
        <v>1.870277</v>
      </c>
      <c r="K393" s="20" t="n">
        <v>0.44719</v>
      </c>
      <c r="L393" s="20" t="n">
        <v>0.127911</v>
      </c>
      <c r="M393" s="17">
        <f>Projection!$C$13*EXP($C$5+SQRT($C$4)*C393)+(Projection!$C$20+MAX(0,Projection!$C$14-Projection!$C$13)/Projection!$C$4-Projection!$C$21)*EXP($C$5+SQRT($C$4)*C393)^0.5</f>
        <v/>
      </c>
      <c r="N393" s="17">
        <f>M393*EXP($C$5+SQRT($C$4)*D393)+(Projection!$D$20+MAX(0,Projection!$C$24-M393)/Projection!$C$4-Projection!$D$21)*EXP($C$5+SQRT($C$4)*D393)^0.5</f>
        <v/>
      </c>
      <c r="O393" s="17">
        <f>N393*EXP($C$5+SQRT($C$4)*E393)+(Projection!$E$20+MAX(0,Projection!$D$24-N393)/Projection!$C$4-Projection!$E$21)*EXP($C$5+SQRT($C$4)*E393)^0.5</f>
        <v/>
      </c>
      <c r="P393" s="17">
        <f>O393*EXP($C$5+SQRT($C$4)*F393)+(Projection!$F$20+MAX(0,Projection!$E$24-O393)/Projection!$C$4-Projection!$F$21)*EXP($C$5+SQRT($C$4)*F393)^0.5</f>
        <v/>
      </c>
      <c r="Q393" s="17">
        <f>P393*EXP($C$5+SQRT($C$4)*G393)+(Projection!$G$20+MAX(0,Projection!$F$24-P393)/Projection!$C$4-Projection!$G$21)*EXP($C$5+SQRT($C$4)*G393)^0.5</f>
        <v/>
      </c>
      <c r="R393" s="17">
        <f>Q393*EXP($C$5+SQRT($C$4)*H393)+(Projection!$H$20+MAX(0,Projection!$G$24-Q393)/Projection!$C$4-Projection!$H$21)*EXP($C$5+SQRT($C$4)*H393)^0.5</f>
        <v/>
      </c>
      <c r="S393" s="17">
        <f>R393*EXP($C$5+SQRT($C$4)*I393)+(Projection!$I$20+MAX(0,Projection!$H$24-R393)/Projection!$C$4-Projection!$I$21)*EXP($C$5+SQRT($C$4)*I393)^0.5</f>
        <v/>
      </c>
      <c r="T393" s="17">
        <f>S393*EXP($C$5+SQRT($C$4)*J393)+(Projection!$J$20+MAX(0,Projection!$I$24-S393)/Projection!$C$4-Projection!$J$21)*EXP($C$5+SQRT($C$4)*J393)^0.5</f>
        <v/>
      </c>
      <c r="U393" s="17">
        <f>T393*EXP($C$5+SQRT($C$4)*K393)+(Projection!$K$20+MAX(0,Projection!$J$24-T393)/Projection!$C$4-Projection!$K$21)*EXP($C$5+SQRT($C$4)*K393)^0.5</f>
        <v/>
      </c>
      <c r="V393" s="17">
        <f>U393*EXP($C$5+SQRT($C$4)*L393)+(Projection!$L$20+MAX(0,Projection!$K$24-U393)/Projection!$C$4-Projection!$L$21)*EXP($C$5+SQRT($C$4)*L393)^0.5</f>
        <v/>
      </c>
      <c r="W393" s="13">
        <f>M393/Projection!$C$24</f>
        <v/>
      </c>
      <c r="X393" s="13">
        <f>N393/Projection!$D$24</f>
        <v/>
      </c>
      <c r="Y393" s="13">
        <f>O393/Projection!$E$24</f>
        <v/>
      </c>
      <c r="Z393" s="13">
        <f>P393/Projection!$F$24</f>
        <v/>
      </c>
      <c r="AA393" s="13">
        <f>Q393/Projection!$G$24</f>
        <v/>
      </c>
      <c r="AB393" s="13">
        <f>R393/Projection!$H$24</f>
        <v/>
      </c>
      <c r="AC393" s="13">
        <f>S393/Projection!$I$24</f>
        <v/>
      </c>
      <c r="AD393" s="13">
        <f>T393/Projection!$J$24</f>
        <v/>
      </c>
      <c r="AE393" s="13">
        <f>U393/Projection!$K$24</f>
        <v/>
      </c>
      <c r="AF393" s="13">
        <f>V393/Projection!$L$24</f>
        <v/>
      </c>
      <c r="AG393" s="13">
        <f>MIN(W393:AF393)</f>
        <v/>
      </c>
    </row>
    <row r="394">
      <c r="B394" s="2" t="n">
        <v>381</v>
      </c>
      <c r="C394" s="20" t="n">
        <v>-1.168652</v>
      </c>
      <c r="D394" s="20" t="n">
        <v>-1.65463</v>
      </c>
      <c r="E394" s="20" t="n">
        <v>0.628759</v>
      </c>
      <c r="F394" s="20" t="n">
        <v>-0.431373</v>
      </c>
      <c r="G394" s="20" t="n">
        <v>0.073325</v>
      </c>
      <c r="H394" s="20" t="n">
        <v>-1.048259</v>
      </c>
      <c r="I394" s="20" t="n">
        <v>0.528941</v>
      </c>
      <c r="J394" s="20" t="n">
        <v>-0.313672</v>
      </c>
      <c r="K394" s="20" t="n">
        <v>-0.802154</v>
      </c>
      <c r="L394" s="20" t="n">
        <v>-1.101667</v>
      </c>
      <c r="M394" s="17">
        <f>Projection!$C$13*EXP($C$5+SQRT($C$4)*C394)+(Projection!$C$20+MAX(0,Projection!$C$14-Projection!$C$13)/Projection!$C$4-Projection!$C$21)*EXP($C$5+SQRT($C$4)*C394)^0.5</f>
        <v/>
      </c>
      <c r="N394" s="17">
        <f>M394*EXP($C$5+SQRT($C$4)*D394)+(Projection!$D$20+MAX(0,Projection!$C$24-M394)/Projection!$C$4-Projection!$D$21)*EXP($C$5+SQRT($C$4)*D394)^0.5</f>
        <v/>
      </c>
      <c r="O394" s="17">
        <f>N394*EXP($C$5+SQRT($C$4)*E394)+(Projection!$E$20+MAX(0,Projection!$D$24-N394)/Projection!$C$4-Projection!$E$21)*EXP($C$5+SQRT($C$4)*E394)^0.5</f>
        <v/>
      </c>
      <c r="P394" s="17">
        <f>O394*EXP($C$5+SQRT($C$4)*F394)+(Projection!$F$20+MAX(0,Projection!$E$24-O394)/Projection!$C$4-Projection!$F$21)*EXP($C$5+SQRT($C$4)*F394)^0.5</f>
        <v/>
      </c>
      <c r="Q394" s="17">
        <f>P394*EXP($C$5+SQRT($C$4)*G394)+(Projection!$G$20+MAX(0,Projection!$F$24-P394)/Projection!$C$4-Projection!$G$21)*EXP($C$5+SQRT($C$4)*G394)^0.5</f>
        <v/>
      </c>
      <c r="R394" s="17">
        <f>Q394*EXP($C$5+SQRT($C$4)*H394)+(Projection!$H$20+MAX(0,Projection!$G$24-Q394)/Projection!$C$4-Projection!$H$21)*EXP($C$5+SQRT($C$4)*H394)^0.5</f>
        <v/>
      </c>
      <c r="S394" s="17">
        <f>R394*EXP($C$5+SQRT($C$4)*I394)+(Projection!$I$20+MAX(0,Projection!$H$24-R394)/Projection!$C$4-Projection!$I$21)*EXP($C$5+SQRT($C$4)*I394)^0.5</f>
        <v/>
      </c>
      <c r="T394" s="17">
        <f>S394*EXP($C$5+SQRT($C$4)*J394)+(Projection!$J$20+MAX(0,Projection!$I$24-S394)/Projection!$C$4-Projection!$J$21)*EXP($C$5+SQRT($C$4)*J394)^0.5</f>
        <v/>
      </c>
      <c r="U394" s="17">
        <f>T394*EXP($C$5+SQRT($C$4)*K394)+(Projection!$K$20+MAX(0,Projection!$J$24-T394)/Projection!$C$4-Projection!$K$21)*EXP($C$5+SQRT($C$4)*K394)^0.5</f>
        <v/>
      </c>
      <c r="V394" s="17">
        <f>U394*EXP($C$5+SQRT($C$4)*L394)+(Projection!$L$20+MAX(0,Projection!$K$24-U394)/Projection!$C$4-Projection!$L$21)*EXP($C$5+SQRT($C$4)*L394)^0.5</f>
        <v/>
      </c>
      <c r="W394" s="13">
        <f>M394/Projection!$C$24</f>
        <v/>
      </c>
      <c r="X394" s="13">
        <f>N394/Projection!$D$24</f>
        <v/>
      </c>
      <c r="Y394" s="13">
        <f>O394/Projection!$E$24</f>
        <v/>
      </c>
      <c r="Z394" s="13">
        <f>P394/Projection!$F$24</f>
        <v/>
      </c>
      <c r="AA394" s="13">
        <f>Q394/Projection!$G$24</f>
        <v/>
      </c>
      <c r="AB394" s="13">
        <f>R394/Projection!$H$24</f>
        <v/>
      </c>
      <c r="AC394" s="13">
        <f>S394/Projection!$I$24</f>
        <v/>
      </c>
      <c r="AD394" s="13">
        <f>T394/Projection!$J$24</f>
        <v/>
      </c>
      <c r="AE394" s="13">
        <f>U394/Projection!$K$24</f>
        <v/>
      </c>
      <c r="AF394" s="13">
        <f>V394/Projection!$L$24</f>
        <v/>
      </c>
      <c r="AG394" s="13">
        <f>MIN(W394:AF394)</f>
        <v/>
      </c>
    </row>
    <row r="395">
      <c r="B395" s="2" t="n">
        <v>382</v>
      </c>
      <c r="C395" s="20" t="n">
        <v>0.252203</v>
      </c>
      <c r="D395" s="20" t="n">
        <v>1.2309</v>
      </c>
      <c r="E395" s="20" t="n">
        <v>0.172416</v>
      </c>
      <c r="F395" s="20" t="n">
        <v>0.966992</v>
      </c>
      <c r="G395" s="20" t="n">
        <v>-0.9035609999999999</v>
      </c>
      <c r="H395" s="20" t="n">
        <v>0.675652</v>
      </c>
      <c r="I395" s="20" t="n">
        <v>1.883846</v>
      </c>
      <c r="J395" s="20" t="n">
        <v>-0.021923</v>
      </c>
      <c r="K395" s="20" t="n">
        <v>-0.258566</v>
      </c>
      <c r="L395" s="20" t="n">
        <v>-0.553978</v>
      </c>
      <c r="M395" s="17">
        <f>Projection!$C$13*EXP($C$5+SQRT($C$4)*C395)+(Projection!$C$20+MAX(0,Projection!$C$14-Projection!$C$13)/Projection!$C$4-Projection!$C$21)*EXP($C$5+SQRT($C$4)*C395)^0.5</f>
        <v/>
      </c>
      <c r="N395" s="17">
        <f>M395*EXP($C$5+SQRT($C$4)*D395)+(Projection!$D$20+MAX(0,Projection!$C$24-M395)/Projection!$C$4-Projection!$D$21)*EXP($C$5+SQRT($C$4)*D395)^0.5</f>
        <v/>
      </c>
      <c r="O395" s="17">
        <f>N395*EXP($C$5+SQRT($C$4)*E395)+(Projection!$E$20+MAX(0,Projection!$D$24-N395)/Projection!$C$4-Projection!$E$21)*EXP($C$5+SQRT($C$4)*E395)^0.5</f>
        <v/>
      </c>
      <c r="P395" s="17">
        <f>O395*EXP($C$5+SQRT($C$4)*F395)+(Projection!$F$20+MAX(0,Projection!$E$24-O395)/Projection!$C$4-Projection!$F$21)*EXP($C$5+SQRT($C$4)*F395)^0.5</f>
        <v/>
      </c>
      <c r="Q395" s="17">
        <f>P395*EXP($C$5+SQRT($C$4)*G395)+(Projection!$G$20+MAX(0,Projection!$F$24-P395)/Projection!$C$4-Projection!$G$21)*EXP($C$5+SQRT($C$4)*G395)^0.5</f>
        <v/>
      </c>
      <c r="R395" s="17">
        <f>Q395*EXP($C$5+SQRT($C$4)*H395)+(Projection!$H$20+MAX(0,Projection!$G$24-Q395)/Projection!$C$4-Projection!$H$21)*EXP($C$5+SQRT($C$4)*H395)^0.5</f>
        <v/>
      </c>
      <c r="S395" s="17">
        <f>R395*EXP($C$5+SQRT($C$4)*I395)+(Projection!$I$20+MAX(0,Projection!$H$24-R395)/Projection!$C$4-Projection!$I$21)*EXP($C$5+SQRT($C$4)*I395)^0.5</f>
        <v/>
      </c>
      <c r="T395" s="17">
        <f>S395*EXP($C$5+SQRT($C$4)*J395)+(Projection!$J$20+MAX(0,Projection!$I$24-S395)/Projection!$C$4-Projection!$J$21)*EXP($C$5+SQRT($C$4)*J395)^0.5</f>
        <v/>
      </c>
      <c r="U395" s="17">
        <f>T395*EXP($C$5+SQRT($C$4)*K395)+(Projection!$K$20+MAX(0,Projection!$J$24-T395)/Projection!$C$4-Projection!$K$21)*EXP($C$5+SQRT($C$4)*K395)^0.5</f>
        <v/>
      </c>
      <c r="V395" s="17">
        <f>U395*EXP($C$5+SQRT($C$4)*L395)+(Projection!$L$20+MAX(0,Projection!$K$24-U395)/Projection!$C$4-Projection!$L$21)*EXP($C$5+SQRT($C$4)*L395)^0.5</f>
        <v/>
      </c>
      <c r="W395" s="13">
        <f>M395/Projection!$C$24</f>
        <v/>
      </c>
      <c r="X395" s="13">
        <f>N395/Projection!$D$24</f>
        <v/>
      </c>
      <c r="Y395" s="13">
        <f>O395/Projection!$E$24</f>
        <v/>
      </c>
      <c r="Z395" s="13">
        <f>P395/Projection!$F$24</f>
        <v/>
      </c>
      <c r="AA395" s="13">
        <f>Q395/Projection!$G$24</f>
        <v/>
      </c>
      <c r="AB395" s="13">
        <f>R395/Projection!$H$24</f>
        <v/>
      </c>
      <c r="AC395" s="13">
        <f>S395/Projection!$I$24</f>
        <v/>
      </c>
      <c r="AD395" s="13">
        <f>T395/Projection!$J$24</f>
        <v/>
      </c>
      <c r="AE395" s="13">
        <f>U395/Projection!$K$24</f>
        <v/>
      </c>
      <c r="AF395" s="13">
        <f>V395/Projection!$L$24</f>
        <v/>
      </c>
      <c r="AG395" s="13">
        <f>MIN(W395:AF395)</f>
        <v/>
      </c>
    </row>
    <row r="396">
      <c r="B396" s="2" t="n">
        <v>383</v>
      </c>
      <c r="C396" s="20" t="n">
        <v>0.970657</v>
      </c>
      <c r="D396" s="20" t="n">
        <v>-1.192228</v>
      </c>
      <c r="E396" s="20" t="n">
        <v>0.8334549999999999</v>
      </c>
      <c r="F396" s="20" t="n">
        <v>0.128668</v>
      </c>
      <c r="G396" s="20" t="n">
        <v>-1.255871</v>
      </c>
      <c r="H396" s="20" t="n">
        <v>-1.141372</v>
      </c>
      <c r="I396" s="20" t="n">
        <v>-0.586801</v>
      </c>
      <c r="J396" s="20" t="n">
        <v>-0.5681659999999999</v>
      </c>
      <c r="K396" s="20" t="n">
        <v>-0.110576</v>
      </c>
      <c r="L396" s="20" t="n">
        <v>1.746241</v>
      </c>
      <c r="M396" s="17">
        <f>Projection!$C$13*EXP($C$5+SQRT($C$4)*C396)+(Projection!$C$20+MAX(0,Projection!$C$14-Projection!$C$13)/Projection!$C$4-Projection!$C$21)*EXP($C$5+SQRT($C$4)*C396)^0.5</f>
        <v/>
      </c>
      <c r="N396" s="17">
        <f>M396*EXP($C$5+SQRT($C$4)*D396)+(Projection!$D$20+MAX(0,Projection!$C$24-M396)/Projection!$C$4-Projection!$D$21)*EXP($C$5+SQRT($C$4)*D396)^0.5</f>
        <v/>
      </c>
      <c r="O396" s="17">
        <f>N396*EXP($C$5+SQRT($C$4)*E396)+(Projection!$E$20+MAX(0,Projection!$D$24-N396)/Projection!$C$4-Projection!$E$21)*EXP($C$5+SQRT($C$4)*E396)^0.5</f>
        <v/>
      </c>
      <c r="P396" s="17">
        <f>O396*EXP($C$5+SQRT($C$4)*F396)+(Projection!$F$20+MAX(0,Projection!$E$24-O396)/Projection!$C$4-Projection!$F$21)*EXP($C$5+SQRT($C$4)*F396)^0.5</f>
        <v/>
      </c>
      <c r="Q396" s="17">
        <f>P396*EXP($C$5+SQRT($C$4)*G396)+(Projection!$G$20+MAX(0,Projection!$F$24-P396)/Projection!$C$4-Projection!$G$21)*EXP($C$5+SQRT($C$4)*G396)^0.5</f>
        <v/>
      </c>
      <c r="R396" s="17">
        <f>Q396*EXP($C$5+SQRT($C$4)*H396)+(Projection!$H$20+MAX(0,Projection!$G$24-Q396)/Projection!$C$4-Projection!$H$21)*EXP($C$5+SQRT($C$4)*H396)^0.5</f>
        <v/>
      </c>
      <c r="S396" s="17">
        <f>R396*EXP($C$5+SQRT($C$4)*I396)+(Projection!$I$20+MAX(0,Projection!$H$24-R396)/Projection!$C$4-Projection!$I$21)*EXP($C$5+SQRT($C$4)*I396)^0.5</f>
        <v/>
      </c>
      <c r="T396" s="17">
        <f>S396*EXP($C$5+SQRT($C$4)*J396)+(Projection!$J$20+MAX(0,Projection!$I$24-S396)/Projection!$C$4-Projection!$J$21)*EXP($C$5+SQRT($C$4)*J396)^0.5</f>
        <v/>
      </c>
      <c r="U396" s="17">
        <f>T396*EXP($C$5+SQRT($C$4)*K396)+(Projection!$K$20+MAX(0,Projection!$J$24-T396)/Projection!$C$4-Projection!$K$21)*EXP($C$5+SQRT($C$4)*K396)^0.5</f>
        <v/>
      </c>
      <c r="V396" s="17">
        <f>U396*EXP($C$5+SQRT($C$4)*L396)+(Projection!$L$20+MAX(0,Projection!$K$24-U396)/Projection!$C$4-Projection!$L$21)*EXP($C$5+SQRT($C$4)*L396)^0.5</f>
        <v/>
      </c>
      <c r="W396" s="13">
        <f>M396/Projection!$C$24</f>
        <v/>
      </c>
      <c r="X396" s="13">
        <f>N396/Projection!$D$24</f>
        <v/>
      </c>
      <c r="Y396" s="13">
        <f>O396/Projection!$E$24</f>
        <v/>
      </c>
      <c r="Z396" s="13">
        <f>P396/Projection!$F$24</f>
        <v/>
      </c>
      <c r="AA396" s="13">
        <f>Q396/Projection!$G$24</f>
        <v/>
      </c>
      <c r="AB396" s="13">
        <f>R396/Projection!$H$24</f>
        <v/>
      </c>
      <c r="AC396" s="13">
        <f>S396/Projection!$I$24</f>
        <v/>
      </c>
      <c r="AD396" s="13">
        <f>T396/Projection!$J$24</f>
        <v/>
      </c>
      <c r="AE396" s="13">
        <f>U396/Projection!$K$24</f>
        <v/>
      </c>
      <c r="AF396" s="13">
        <f>V396/Projection!$L$24</f>
        <v/>
      </c>
      <c r="AG396" s="13">
        <f>MIN(W396:AF396)</f>
        <v/>
      </c>
    </row>
    <row r="397">
      <c r="B397" s="2" t="n">
        <v>384</v>
      </c>
      <c r="C397" s="20" t="n">
        <v>1.52504</v>
      </c>
      <c r="D397" s="20" t="n">
        <v>1.30776</v>
      </c>
      <c r="E397" s="20" t="n">
        <v>1.308785</v>
      </c>
      <c r="F397" s="20" t="n">
        <v>-1.366801</v>
      </c>
      <c r="G397" s="20" t="n">
        <v>-0.038639</v>
      </c>
      <c r="H397" s="20" t="n">
        <v>1.133897</v>
      </c>
      <c r="I397" s="20" t="n">
        <v>0.365166</v>
      </c>
      <c r="J397" s="20" t="n">
        <v>0.31966</v>
      </c>
      <c r="K397" s="20" t="n">
        <v>-1.880884</v>
      </c>
      <c r="L397" s="20" t="n">
        <v>-0.341391</v>
      </c>
      <c r="M397" s="17">
        <f>Projection!$C$13*EXP($C$5+SQRT($C$4)*C397)+(Projection!$C$20+MAX(0,Projection!$C$14-Projection!$C$13)/Projection!$C$4-Projection!$C$21)*EXP($C$5+SQRT($C$4)*C397)^0.5</f>
        <v/>
      </c>
      <c r="N397" s="17">
        <f>M397*EXP($C$5+SQRT($C$4)*D397)+(Projection!$D$20+MAX(0,Projection!$C$24-M397)/Projection!$C$4-Projection!$D$21)*EXP($C$5+SQRT($C$4)*D397)^0.5</f>
        <v/>
      </c>
      <c r="O397" s="17">
        <f>N397*EXP($C$5+SQRT($C$4)*E397)+(Projection!$E$20+MAX(0,Projection!$D$24-N397)/Projection!$C$4-Projection!$E$21)*EXP($C$5+SQRT($C$4)*E397)^0.5</f>
        <v/>
      </c>
      <c r="P397" s="17">
        <f>O397*EXP($C$5+SQRT($C$4)*F397)+(Projection!$F$20+MAX(0,Projection!$E$24-O397)/Projection!$C$4-Projection!$F$21)*EXP($C$5+SQRT($C$4)*F397)^0.5</f>
        <v/>
      </c>
      <c r="Q397" s="17">
        <f>P397*EXP($C$5+SQRT($C$4)*G397)+(Projection!$G$20+MAX(0,Projection!$F$24-P397)/Projection!$C$4-Projection!$G$21)*EXP($C$5+SQRT($C$4)*G397)^0.5</f>
        <v/>
      </c>
      <c r="R397" s="17">
        <f>Q397*EXP($C$5+SQRT($C$4)*H397)+(Projection!$H$20+MAX(0,Projection!$G$24-Q397)/Projection!$C$4-Projection!$H$21)*EXP($C$5+SQRT($C$4)*H397)^0.5</f>
        <v/>
      </c>
      <c r="S397" s="17">
        <f>R397*EXP($C$5+SQRT($C$4)*I397)+(Projection!$I$20+MAX(0,Projection!$H$24-R397)/Projection!$C$4-Projection!$I$21)*EXP($C$5+SQRT($C$4)*I397)^0.5</f>
        <v/>
      </c>
      <c r="T397" s="17">
        <f>S397*EXP($C$5+SQRT($C$4)*J397)+(Projection!$J$20+MAX(0,Projection!$I$24-S397)/Projection!$C$4-Projection!$J$21)*EXP($C$5+SQRT($C$4)*J397)^0.5</f>
        <v/>
      </c>
      <c r="U397" s="17">
        <f>T397*EXP($C$5+SQRT($C$4)*K397)+(Projection!$K$20+MAX(0,Projection!$J$24-T397)/Projection!$C$4-Projection!$K$21)*EXP($C$5+SQRT($C$4)*K397)^0.5</f>
        <v/>
      </c>
      <c r="V397" s="17">
        <f>U397*EXP($C$5+SQRT($C$4)*L397)+(Projection!$L$20+MAX(0,Projection!$K$24-U397)/Projection!$C$4-Projection!$L$21)*EXP($C$5+SQRT($C$4)*L397)^0.5</f>
        <v/>
      </c>
      <c r="W397" s="13">
        <f>M397/Projection!$C$24</f>
        <v/>
      </c>
      <c r="X397" s="13">
        <f>N397/Projection!$D$24</f>
        <v/>
      </c>
      <c r="Y397" s="13">
        <f>O397/Projection!$E$24</f>
        <v/>
      </c>
      <c r="Z397" s="13">
        <f>P397/Projection!$F$24</f>
        <v/>
      </c>
      <c r="AA397" s="13">
        <f>Q397/Projection!$G$24</f>
        <v/>
      </c>
      <c r="AB397" s="13">
        <f>R397/Projection!$H$24</f>
        <v/>
      </c>
      <c r="AC397" s="13">
        <f>S397/Projection!$I$24</f>
        <v/>
      </c>
      <c r="AD397" s="13">
        <f>T397/Projection!$J$24</f>
        <v/>
      </c>
      <c r="AE397" s="13">
        <f>U397/Projection!$K$24</f>
        <v/>
      </c>
      <c r="AF397" s="13">
        <f>V397/Projection!$L$24</f>
        <v/>
      </c>
      <c r="AG397" s="13">
        <f>MIN(W397:AF397)</f>
        <v/>
      </c>
    </row>
    <row r="398">
      <c r="B398" s="2" t="n">
        <v>385</v>
      </c>
      <c r="C398" s="20" t="n">
        <v>-0.527232</v>
      </c>
      <c r="D398" s="20" t="n">
        <v>0.07908800000000001</v>
      </c>
      <c r="E398" s="20" t="n">
        <v>0.280659</v>
      </c>
      <c r="F398" s="20" t="n">
        <v>1.224676</v>
      </c>
      <c r="G398" s="20" t="n">
        <v>0.93574</v>
      </c>
      <c r="H398" s="20" t="n">
        <v>-1.153755</v>
      </c>
      <c r="I398" s="20" t="n">
        <v>1.658233</v>
      </c>
      <c r="J398" s="20" t="n">
        <v>-0.267304</v>
      </c>
      <c r="K398" s="20" t="n">
        <v>0.915933</v>
      </c>
      <c r="L398" s="20" t="n">
        <v>-0.383446</v>
      </c>
      <c r="M398" s="17">
        <f>Projection!$C$13*EXP($C$5+SQRT($C$4)*C398)+(Projection!$C$20+MAX(0,Projection!$C$14-Projection!$C$13)/Projection!$C$4-Projection!$C$21)*EXP($C$5+SQRT($C$4)*C398)^0.5</f>
        <v/>
      </c>
      <c r="N398" s="17">
        <f>M398*EXP($C$5+SQRT($C$4)*D398)+(Projection!$D$20+MAX(0,Projection!$C$24-M398)/Projection!$C$4-Projection!$D$21)*EXP($C$5+SQRT($C$4)*D398)^0.5</f>
        <v/>
      </c>
      <c r="O398" s="17">
        <f>N398*EXP($C$5+SQRT($C$4)*E398)+(Projection!$E$20+MAX(0,Projection!$D$24-N398)/Projection!$C$4-Projection!$E$21)*EXP($C$5+SQRT($C$4)*E398)^0.5</f>
        <v/>
      </c>
      <c r="P398" s="17">
        <f>O398*EXP($C$5+SQRT($C$4)*F398)+(Projection!$F$20+MAX(0,Projection!$E$24-O398)/Projection!$C$4-Projection!$F$21)*EXP($C$5+SQRT($C$4)*F398)^0.5</f>
        <v/>
      </c>
      <c r="Q398" s="17">
        <f>P398*EXP($C$5+SQRT($C$4)*G398)+(Projection!$G$20+MAX(0,Projection!$F$24-P398)/Projection!$C$4-Projection!$G$21)*EXP($C$5+SQRT($C$4)*G398)^0.5</f>
        <v/>
      </c>
      <c r="R398" s="17">
        <f>Q398*EXP($C$5+SQRT($C$4)*H398)+(Projection!$H$20+MAX(0,Projection!$G$24-Q398)/Projection!$C$4-Projection!$H$21)*EXP($C$5+SQRT($C$4)*H398)^0.5</f>
        <v/>
      </c>
      <c r="S398" s="17">
        <f>R398*EXP($C$5+SQRT($C$4)*I398)+(Projection!$I$20+MAX(0,Projection!$H$24-R398)/Projection!$C$4-Projection!$I$21)*EXP($C$5+SQRT($C$4)*I398)^0.5</f>
        <v/>
      </c>
      <c r="T398" s="17">
        <f>S398*EXP($C$5+SQRT($C$4)*J398)+(Projection!$J$20+MAX(0,Projection!$I$24-S398)/Projection!$C$4-Projection!$J$21)*EXP($C$5+SQRT($C$4)*J398)^0.5</f>
        <v/>
      </c>
      <c r="U398" s="17">
        <f>T398*EXP($C$5+SQRT($C$4)*K398)+(Projection!$K$20+MAX(0,Projection!$J$24-T398)/Projection!$C$4-Projection!$K$21)*EXP($C$5+SQRT($C$4)*K398)^0.5</f>
        <v/>
      </c>
      <c r="V398" s="17">
        <f>U398*EXP($C$5+SQRT($C$4)*L398)+(Projection!$L$20+MAX(0,Projection!$K$24-U398)/Projection!$C$4-Projection!$L$21)*EXP($C$5+SQRT($C$4)*L398)^0.5</f>
        <v/>
      </c>
      <c r="W398" s="13">
        <f>M398/Projection!$C$24</f>
        <v/>
      </c>
      <c r="X398" s="13">
        <f>N398/Projection!$D$24</f>
        <v/>
      </c>
      <c r="Y398" s="13">
        <f>O398/Projection!$E$24</f>
        <v/>
      </c>
      <c r="Z398" s="13">
        <f>P398/Projection!$F$24</f>
        <v/>
      </c>
      <c r="AA398" s="13">
        <f>Q398/Projection!$G$24</f>
        <v/>
      </c>
      <c r="AB398" s="13">
        <f>R398/Projection!$H$24</f>
        <v/>
      </c>
      <c r="AC398" s="13">
        <f>S398/Projection!$I$24</f>
        <v/>
      </c>
      <c r="AD398" s="13">
        <f>T398/Projection!$J$24</f>
        <v/>
      </c>
      <c r="AE398" s="13">
        <f>U398/Projection!$K$24</f>
        <v/>
      </c>
      <c r="AF398" s="13">
        <f>V398/Projection!$L$24</f>
        <v/>
      </c>
      <c r="AG398" s="13">
        <f>MIN(W398:AF398)</f>
        <v/>
      </c>
    </row>
    <row r="399">
      <c r="B399" s="2" t="n">
        <v>386</v>
      </c>
      <c r="C399" s="20" t="n">
        <v>-0.390071</v>
      </c>
      <c r="D399" s="20" t="n">
        <v>1.882775</v>
      </c>
      <c r="E399" s="20" t="n">
        <v>0.676488</v>
      </c>
      <c r="F399" s="20" t="n">
        <v>-0.31408</v>
      </c>
      <c r="G399" s="20" t="n">
        <v>0.344594</v>
      </c>
      <c r="H399" s="20" t="n">
        <v>0.213089</v>
      </c>
      <c r="I399" s="20" t="n">
        <v>-1.656993</v>
      </c>
      <c r="J399" s="20" t="n">
        <v>0.199807</v>
      </c>
      <c r="K399" s="20" t="n">
        <v>-0.6002189999999999</v>
      </c>
      <c r="L399" s="20" t="n">
        <v>-0.8074480000000001</v>
      </c>
      <c r="M399" s="17">
        <f>Projection!$C$13*EXP($C$5+SQRT($C$4)*C399)+(Projection!$C$20+MAX(0,Projection!$C$14-Projection!$C$13)/Projection!$C$4-Projection!$C$21)*EXP($C$5+SQRT($C$4)*C399)^0.5</f>
        <v/>
      </c>
      <c r="N399" s="17">
        <f>M399*EXP($C$5+SQRT($C$4)*D399)+(Projection!$D$20+MAX(0,Projection!$C$24-M399)/Projection!$C$4-Projection!$D$21)*EXP($C$5+SQRT($C$4)*D399)^0.5</f>
        <v/>
      </c>
      <c r="O399" s="17">
        <f>N399*EXP($C$5+SQRT($C$4)*E399)+(Projection!$E$20+MAX(0,Projection!$D$24-N399)/Projection!$C$4-Projection!$E$21)*EXP($C$5+SQRT($C$4)*E399)^0.5</f>
        <v/>
      </c>
      <c r="P399" s="17">
        <f>O399*EXP($C$5+SQRT($C$4)*F399)+(Projection!$F$20+MAX(0,Projection!$E$24-O399)/Projection!$C$4-Projection!$F$21)*EXP($C$5+SQRT($C$4)*F399)^0.5</f>
        <v/>
      </c>
      <c r="Q399" s="17">
        <f>P399*EXP($C$5+SQRT($C$4)*G399)+(Projection!$G$20+MAX(0,Projection!$F$24-P399)/Projection!$C$4-Projection!$G$21)*EXP($C$5+SQRT($C$4)*G399)^0.5</f>
        <v/>
      </c>
      <c r="R399" s="17">
        <f>Q399*EXP($C$5+SQRT($C$4)*H399)+(Projection!$H$20+MAX(0,Projection!$G$24-Q399)/Projection!$C$4-Projection!$H$21)*EXP($C$5+SQRT($C$4)*H399)^0.5</f>
        <v/>
      </c>
      <c r="S399" s="17">
        <f>R399*EXP($C$5+SQRT($C$4)*I399)+(Projection!$I$20+MAX(0,Projection!$H$24-R399)/Projection!$C$4-Projection!$I$21)*EXP($C$5+SQRT($C$4)*I399)^0.5</f>
        <v/>
      </c>
      <c r="T399" s="17">
        <f>S399*EXP($C$5+SQRT($C$4)*J399)+(Projection!$J$20+MAX(0,Projection!$I$24-S399)/Projection!$C$4-Projection!$J$21)*EXP($C$5+SQRT($C$4)*J399)^0.5</f>
        <v/>
      </c>
      <c r="U399" s="17">
        <f>T399*EXP($C$5+SQRT($C$4)*K399)+(Projection!$K$20+MAX(0,Projection!$J$24-T399)/Projection!$C$4-Projection!$K$21)*EXP($C$5+SQRT($C$4)*K399)^0.5</f>
        <v/>
      </c>
      <c r="V399" s="17">
        <f>U399*EXP($C$5+SQRT($C$4)*L399)+(Projection!$L$20+MAX(0,Projection!$K$24-U399)/Projection!$C$4-Projection!$L$21)*EXP($C$5+SQRT($C$4)*L399)^0.5</f>
        <v/>
      </c>
      <c r="W399" s="13">
        <f>M399/Projection!$C$24</f>
        <v/>
      </c>
      <c r="X399" s="13">
        <f>N399/Projection!$D$24</f>
        <v/>
      </c>
      <c r="Y399" s="13">
        <f>O399/Projection!$E$24</f>
        <v/>
      </c>
      <c r="Z399" s="13">
        <f>P399/Projection!$F$24</f>
        <v/>
      </c>
      <c r="AA399" s="13">
        <f>Q399/Projection!$G$24</f>
        <v/>
      </c>
      <c r="AB399" s="13">
        <f>R399/Projection!$H$24</f>
        <v/>
      </c>
      <c r="AC399" s="13">
        <f>S399/Projection!$I$24</f>
        <v/>
      </c>
      <c r="AD399" s="13">
        <f>T399/Projection!$J$24</f>
        <v/>
      </c>
      <c r="AE399" s="13">
        <f>U399/Projection!$K$24</f>
        <v/>
      </c>
      <c r="AF399" s="13">
        <f>V399/Projection!$L$24</f>
        <v/>
      </c>
      <c r="AG399" s="13">
        <f>MIN(W399:AF399)</f>
        <v/>
      </c>
    </row>
    <row r="400">
      <c r="B400" s="2" t="n">
        <v>387</v>
      </c>
      <c r="C400" s="20" t="n">
        <v>-0.194866</v>
      </c>
      <c r="D400" s="20" t="n">
        <v>-0.651294</v>
      </c>
      <c r="E400" s="20" t="n">
        <v>-0.914792</v>
      </c>
      <c r="F400" s="20" t="n">
        <v>0.34712</v>
      </c>
      <c r="G400" s="20" t="n">
        <v>-0.439794</v>
      </c>
      <c r="H400" s="20" t="n">
        <v>-0.865808</v>
      </c>
      <c r="I400" s="20" t="n">
        <v>-0.649487</v>
      </c>
      <c r="J400" s="20" t="n">
        <v>-1.091104</v>
      </c>
      <c r="K400" s="20" t="n">
        <v>1.40466</v>
      </c>
      <c r="L400" s="20" t="n">
        <v>1.014581</v>
      </c>
      <c r="M400" s="17">
        <f>Projection!$C$13*EXP($C$5+SQRT($C$4)*C400)+(Projection!$C$20+MAX(0,Projection!$C$14-Projection!$C$13)/Projection!$C$4-Projection!$C$21)*EXP($C$5+SQRT($C$4)*C400)^0.5</f>
        <v/>
      </c>
      <c r="N400" s="17">
        <f>M400*EXP($C$5+SQRT($C$4)*D400)+(Projection!$D$20+MAX(0,Projection!$C$24-M400)/Projection!$C$4-Projection!$D$21)*EXP($C$5+SQRT($C$4)*D400)^0.5</f>
        <v/>
      </c>
      <c r="O400" s="17">
        <f>N400*EXP($C$5+SQRT($C$4)*E400)+(Projection!$E$20+MAX(0,Projection!$D$24-N400)/Projection!$C$4-Projection!$E$21)*EXP($C$5+SQRT($C$4)*E400)^0.5</f>
        <v/>
      </c>
      <c r="P400" s="17">
        <f>O400*EXP($C$5+SQRT($C$4)*F400)+(Projection!$F$20+MAX(0,Projection!$E$24-O400)/Projection!$C$4-Projection!$F$21)*EXP($C$5+SQRT($C$4)*F400)^0.5</f>
        <v/>
      </c>
      <c r="Q400" s="17">
        <f>P400*EXP($C$5+SQRT($C$4)*G400)+(Projection!$G$20+MAX(0,Projection!$F$24-P400)/Projection!$C$4-Projection!$G$21)*EXP($C$5+SQRT($C$4)*G400)^0.5</f>
        <v/>
      </c>
      <c r="R400" s="17">
        <f>Q400*EXP($C$5+SQRT($C$4)*H400)+(Projection!$H$20+MAX(0,Projection!$G$24-Q400)/Projection!$C$4-Projection!$H$21)*EXP($C$5+SQRT($C$4)*H400)^0.5</f>
        <v/>
      </c>
      <c r="S400" s="17">
        <f>R400*EXP($C$5+SQRT($C$4)*I400)+(Projection!$I$20+MAX(0,Projection!$H$24-R400)/Projection!$C$4-Projection!$I$21)*EXP($C$5+SQRT($C$4)*I400)^0.5</f>
        <v/>
      </c>
      <c r="T400" s="17">
        <f>S400*EXP($C$5+SQRT($C$4)*J400)+(Projection!$J$20+MAX(0,Projection!$I$24-S400)/Projection!$C$4-Projection!$J$21)*EXP($C$5+SQRT($C$4)*J400)^0.5</f>
        <v/>
      </c>
      <c r="U400" s="17">
        <f>T400*EXP($C$5+SQRT($C$4)*K400)+(Projection!$K$20+MAX(0,Projection!$J$24-T400)/Projection!$C$4-Projection!$K$21)*EXP($C$5+SQRT($C$4)*K400)^0.5</f>
        <v/>
      </c>
      <c r="V400" s="17">
        <f>U400*EXP($C$5+SQRT($C$4)*L400)+(Projection!$L$20+MAX(0,Projection!$K$24-U400)/Projection!$C$4-Projection!$L$21)*EXP($C$5+SQRT($C$4)*L400)^0.5</f>
        <v/>
      </c>
      <c r="W400" s="13">
        <f>M400/Projection!$C$24</f>
        <v/>
      </c>
      <c r="X400" s="13">
        <f>N400/Projection!$D$24</f>
        <v/>
      </c>
      <c r="Y400" s="13">
        <f>O400/Projection!$E$24</f>
        <v/>
      </c>
      <c r="Z400" s="13">
        <f>P400/Projection!$F$24</f>
        <v/>
      </c>
      <c r="AA400" s="13">
        <f>Q400/Projection!$G$24</f>
        <v/>
      </c>
      <c r="AB400" s="13">
        <f>R400/Projection!$H$24</f>
        <v/>
      </c>
      <c r="AC400" s="13">
        <f>S400/Projection!$I$24</f>
        <v/>
      </c>
      <c r="AD400" s="13">
        <f>T400/Projection!$J$24</f>
        <v/>
      </c>
      <c r="AE400" s="13">
        <f>U400/Projection!$K$24</f>
        <v/>
      </c>
      <c r="AF400" s="13">
        <f>V400/Projection!$L$24</f>
        <v/>
      </c>
      <c r="AG400" s="13">
        <f>MIN(W400:AF400)</f>
        <v/>
      </c>
    </row>
    <row r="401">
      <c r="B401" s="2" t="n">
        <v>388</v>
      </c>
      <c r="C401" s="20" t="n">
        <v>0.01135</v>
      </c>
      <c r="D401" s="20" t="n">
        <v>0.246848</v>
      </c>
      <c r="E401" s="20" t="n">
        <v>-0.623376</v>
      </c>
      <c r="F401" s="20" t="n">
        <v>0.940192</v>
      </c>
      <c r="G401" s="20" t="n">
        <v>-0.35083</v>
      </c>
      <c r="H401" s="20" t="n">
        <v>0.7659280000000001</v>
      </c>
      <c r="I401" s="20" t="n">
        <v>-0.368764</v>
      </c>
      <c r="J401" s="20" t="n">
        <v>-1.131898</v>
      </c>
      <c r="K401" s="20" t="n">
        <v>1.133705</v>
      </c>
      <c r="L401" s="20" t="n">
        <v>0.616691</v>
      </c>
      <c r="M401" s="17">
        <f>Projection!$C$13*EXP($C$5+SQRT($C$4)*C401)+(Projection!$C$20+MAX(0,Projection!$C$14-Projection!$C$13)/Projection!$C$4-Projection!$C$21)*EXP($C$5+SQRT($C$4)*C401)^0.5</f>
        <v/>
      </c>
      <c r="N401" s="17">
        <f>M401*EXP($C$5+SQRT($C$4)*D401)+(Projection!$D$20+MAX(0,Projection!$C$24-M401)/Projection!$C$4-Projection!$D$21)*EXP($C$5+SQRT($C$4)*D401)^0.5</f>
        <v/>
      </c>
      <c r="O401" s="17">
        <f>N401*EXP($C$5+SQRT($C$4)*E401)+(Projection!$E$20+MAX(0,Projection!$D$24-N401)/Projection!$C$4-Projection!$E$21)*EXP($C$5+SQRT($C$4)*E401)^0.5</f>
        <v/>
      </c>
      <c r="P401" s="17">
        <f>O401*EXP($C$5+SQRT($C$4)*F401)+(Projection!$F$20+MAX(0,Projection!$E$24-O401)/Projection!$C$4-Projection!$F$21)*EXP($C$5+SQRT($C$4)*F401)^0.5</f>
        <v/>
      </c>
      <c r="Q401" s="17">
        <f>P401*EXP($C$5+SQRT($C$4)*G401)+(Projection!$G$20+MAX(0,Projection!$F$24-P401)/Projection!$C$4-Projection!$G$21)*EXP($C$5+SQRT($C$4)*G401)^0.5</f>
        <v/>
      </c>
      <c r="R401" s="17">
        <f>Q401*EXP($C$5+SQRT($C$4)*H401)+(Projection!$H$20+MAX(0,Projection!$G$24-Q401)/Projection!$C$4-Projection!$H$21)*EXP($C$5+SQRT($C$4)*H401)^0.5</f>
        <v/>
      </c>
      <c r="S401" s="17">
        <f>R401*EXP($C$5+SQRT($C$4)*I401)+(Projection!$I$20+MAX(0,Projection!$H$24-R401)/Projection!$C$4-Projection!$I$21)*EXP($C$5+SQRT($C$4)*I401)^0.5</f>
        <v/>
      </c>
      <c r="T401" s="17">
        <f>S401*EXP($C$5+SQRT($C$4)*J401)+(Projection!$J$20+MAX(0,Projection!$I$24-S401)/Projection!$C$4-Projection!$J$21)*EXP($C$5+SQRT($C$4)*J401)^0.5</f>
        <v/>
      </c>
      <c r="U401" s="17">
        <f>T401*EXP($C$5+SQRT($C$4)*K401)+(Projection!$K$20+MAX(0,Projection!$J$24-T401)/Projection!$C$4-Projection!$K$21)*EXP($C$5+SQRT($C$4)*K401)^0.5</f>
        <v/>
      </c>
      <c r="V401" s="17">
        <f>U401*EXP($C$5+SQRT($C$4)*L401)+(Projection!$L$20+MAX(0,Projection!$K$24-U401)/Projection!$C$4-Projection!$L$21)*EXP($C$5+SQRT($C$4)*L401)^0.5</f>
        <v/>
      </c>
      <c r="W401" s="13">
        <f>M401/Projection!$C$24</f>
        <v/>
      </c>
      <c r="X401" s="13">
        <f>N401/Projection!$D$24</f>
        <v/>
      </c>
      <c r="Y401" s="13">
        <f>O401/Projection!$E$24</f>
        <v/>
      </c>
      <c r="Z401" s="13">
        <f>P401/Projection!$F$24</f>
        <v/>
      </c>
      <c r="AA401" s="13">
        <f>Q401/Projection!$G$24</f>
        <v/>
      </c>
      <c r="AB401" s="13">
        <f>R401/Projection!$H$24</f>
        <v/>
      </c>
      <c r="AC401" s="13">
        <f>S401/Projection!$I$24</f>
        <v/>
      </c>
      <c r="AD401" s="13">
        <f>T401/Projection!$J$24</f>
        <v/>
      </c>
      <c r="AE401" s="13">
        <f>U401/Projection!$K$24</f>
        <v/>
      </c>
      <c r="AF401" s="13">
        <f>V401/Projection!$L$24</f>
        <v/>
      </c>
      <c r="AG401" s="13">
        <f>MIN(W401:AF401)</f>
        <v/>
      </c>
    </row>
    <row r="402">
      <c r="B402" s="2" t="n">
        <v>389</v>
      </c>
      <c r="C402" s="20" t="n">
        <v>-1.676016</v>
      </c>
      <c r="D402" s="20" t="n">
        <v>0.660228</v>
      </c>
      <c r="E402" s="20" t="n">
        <v>0.133692</v>
      </c>
      <c r="F402" s="20" t="n">
        <v>-0.764252</v>
      </c>
      <c r="G402" s="20" t="n">
        <v>-0.5222250000000001</v>
      </c>
      <c r="H402" s="20" t="n">
        <v>-0.339002</v>
      </c>
      <c r="I402" s="20" t="n">
        <v>1.856928</v>
      </c>
      <c r="J402" s="20" t="n">
        <v>-1.961784</v>
      </c>
      <c r="K402" s="20" t="n">
        <v>-0.168406</v>
      </c>
      <c r="L402" s="20" t="n">
        <v>-0.12995</v>
      </c>
      <c r="M402" s="17">
        <f>Projection!$C$13*EXP($C$5+SQRT($C$4)*C402)+(Projection!$C$20+MAX(0,Projection!$C$14-Projection!$C$13)/Projection!$C$4-Projection!$C$21)*EXP($C$5+SQRT($C$4)*C402)^0.5</f>
        <v/>
      </c>
      <c r="N402" s="17">
        <f>M402*EXP($C$5+SQRT($C$4)*D402)+(Projection!$D$20+MAX(0,Projection!$C$24-M402)/Projection!$C$4-Projection!$D$21)*EXP($C$5+SQRT($C$4)*D402)^0.5</f>
        <v/>
      </c>
      <c r="O402" s="17">
        <f>N402*EXP($C$5+SQRT($C$4)*E402)+(Projection!$E$20+MAX(0,Projection!$D$24-N402)/Projection!$C$4-Projection!$E$21)*EXP($C$5+SQRT($C$4)*E402)^0.5</f>
        <v/>
      </c>
      <c r="P402" s="17">
        <f>O402*EXP($C$5+SQRT($C$4)*F402)+(Projection!$F$20+MAX(0,Projection!$E$24-O402)/Projection!$C$4-Projection!$F$21)*EXP($C$5+SQRT($C$4)*F402)^0.5</f>
        <v/>
      </c>
      <c r="Q402" s="17">
        <f>P402*EXP($C$5+SQRT($C$4)*G402)+(Projection!$G$20+MAX(0,Projection!$F$24-P402)/Projection!$C$4-Projection!$G$21)*EXP($C$5+SQRT($C$4)*G402)^0.5</f>
        <v/>
      </c>
      <c r="R402" s="17">
        <f>Q402*EXP($C$5+SQRT($C$4)*H402)+(Projection!$H$20+MAX(0,Projection!$G$24-Q402)/Projection!$C$4-Projection!$H$21)*EXP($C$5+SQRT($C$4)*H402)^0.5</f>
        <v/>
      </c>
      <c r="S402" s="17">
        <f>R402*EXP($C$5+SQRT($C$4)*I402)+(Projection!$I$20+MAX(0,Projection!$H$24-R402)/Projection!$C$4-Projection!$I$21)*EXP($C$5+SQRT($C$4)*I402)^0.5</f>
        <v/>
      </c>
      <c r="T402" s="17">
        <f>S402*EXP($C$5+SQRT($C$4)*J402)+(Projection!$J$20+MAX(0,Projection!$I$24-S402)/Projection!$C$4-Projection!$J$21)*EXP($C$5+SQRT($C$4)*J402)^0.5</f>
        <v/>
      </c>
      <c r="U402" s="17">
        <f>T402*EXP($C$5+SQRT($C$4)*K402)+(Projection!$K$20+MAX(0,Projection!$J$24-T402)/Projection!$C$4-Projection!$K$21)*EXP($C$5+SQRT($C$4)*K402)^0.5</f>
        <v/>
      </c>
      <c r="V402" s="17">
        <f>U402*EXP($C$5+SQRT($C$4)*L402)+(Projection!$L$20+MAX(0,Projection!$K$24-U402)/Projection!$C$4-Projection!$L$21)*EXP($C$5+SQRT($C$4)*L402)^0.5</f>
        <v/>
      </c>
      <c r="W402" s="13">
        <f>M402/Projection!$C$24</f>
        <v/>
      </c>
      <c r="X402" s="13">
        <f>N402/Projection!$D$24</f>
        <v/>
      </c>
      <c r="Y402" s="13">
        <f>O402/Projection!$E$24</f>
        <v/>
      </c>
      <c r="Z402" s="13">
        <f>P402/Projection!$F$24</f>
        <v/>
      </c>
      <c r="AA402" s="13">
        <f>Q402/Projection!$G$24</f>
        <v/>
      </c>
      <c r="AB402" s="13">
        <f>R402/Projection!$H$24</f>
        <v/>
      </c>
      <c r="AC402" s="13">
        <f>S402/Projection!$I$24</f>
        <v/>
      </c>
      <c r="AD402" s="13">
        <f>T402/Projection!$J$24</f>
        <v/>
      </c>
      <c r="AE402" s="13">
        <f>U402/Projection!$K$24</f>
        <v/>
      </c>
      <c r="AF402" s="13">
        <f>V402/Projection!$L$24</f>
        <v/>
      </c>
      <c r="AG402" s="13">
        <f>MIN(W402:AF402)</f>
        <v/>
      </c>
    </row>
    <row r="403">
      <c r="B403" s="2" t="n">
        <v>390</v>
      </c>
      <c r="C403" s="20" t="n">
        <v>0.003526</v>
      </c>
      <c r="D403" s="20" t="n">
        <v>-1.14617</v>
      </c>
      <c r="E403" s="20" t="n">
        <v>-0.751416</v>
      </c>
      <c r="F403" s="20" t="n">
        <v>0.853208</v>
      </c>
      <c r="G403" s="20" t="n">
        <v>-1.18652</v>
      </c>
      <c r="H403" s="20" t="n">
        <v>1.333681</v>
      </c>
      <c r="I403" s="20" t="n">
        <v>2.813196</v>
      </c>
      <c r="J403" s="20" t="n">
        <v>0.083831</v>
      </c>
      <c r="K403" s="20" t="n">
        <v>1.415772</v>
      </c>
      <c r="L403" s="20" t="n">
        <v>2.498717</v>
      </c>
      <c r="M403" s="17">
        <f>Projection!$C$13*EXP($C$5+SQRT($C$4)*C403)+(Projection!$C$20+MAX(0,Projection!$C$14-Projection!$C$13)/Projection!$C$4-Projection!$C$21)*EXP($C$5+SQRT($C$4)*C403)^0.5</f>
        <v/>
      </c>
      <c r="N403" s="17">
        <f>M403*EXP($C$5+SQRT($C$4)*D403)+(Projection!$D$20+MAX(0,Projection!$C$24-M403)/Projection!$C$4-Projection!$D$21)*EXP($C$5+SQRT($C$4)*D403)^0.5</f>
        <v/>
      </c>
      <c r="O403" s="17">
        <f>N403*EXP($C$5+SQRT($C$4)*E403)+(Projection!$E$20+MAX(0,Projection!$D$24-N403)/Projection!$C$4-Projection!$E$21)*EXP($C$5+SQRT($C$4)*E403)^0.5</f>
        <v/>
      </c>
      <c r="P403" s="17">
        <f>O403*EXP($C$5+SQRT($C$4)*F403)+(Projection!$F$20+MAX(0,Projection!$E$24-O403)/Projection!$C$4-Projection!$F$21)*EXP($C$5+SQRT($C$4)*F403)^0.5</f>
        <v/>
      </c>
      <c r="Q403" s="17">
        <f>P403*EXP($C$5+SQRT($C$4)*G403)+(Projection!$G$20+MAX(0,Projection!$F$24-P403)/Projection!$C$4-Projection!$G$21)*EXP($C$5+SQRT($C$4)*G403)^0.5</f>
        <v/>
      </c>
      <c r="R403" s="17">
        <f>Q403*EXP($C$5+SQRT($C$4)*H403)+(Projection!$H$20+MAX(0,Projection!$G$24-Q403)/Projection!$C$4-Projection!$H$21)*EXP($C$5+SQRT($C$4)*H403)^0.5</f>
        <v/>
      </c>
      <c r="S403" s="17">
        <f>R403*EXP($C$5+SQRT($C$4)*I403)+(Projection!$I$20+MAX(0,Projection!$H$24-R403)/Projection!$C$4-Projection!$I$21)*EXP($C$5+SQRT($C$4)*I403)^0.5</f>
        <v/>
      </c>
      <c r="T403" s="17">
        <f>S403*EXP($C$5+SQRT($C$4)*J403)+(Projection!$J$20+MAX(0,Projection!$I$24-S403)/Projection!$C$4-Projection!$J$21)*EXP($C$5+SQRT($C$4)*J403)^0.5</f>
        <v/>
      </c>
      <c r="U403" s="17">
        <f>T403*EXP($C$5+SQRT($C$4)*K403)+(Projection!$K$20+MAX(0,Projection!$J$24-T403)/Projection!$C$4-Projection!$K$21)*EXP($C$5+SQRT($C$4)*K403)^0.5</f>
        <v/>
      </c>
      <c r="V403" s="17">
        <f>U403*EXP($C$5+SQRT($C$4)*L403)+(Projection!$L$20+MAX(0,Projection!$K$24-U403)/Projection!$C$4-Projection!$L$21)*EXP($C$5+SQRT($C$4)*L403)^0.5</f>
        <v/>
      </c>
      <c r="W403" s="13">
        <f>M403/Projection!$C$24</f>
        <v/>
      </c>
      <c r="X403" s="13">
        <f>N403/Projection!$D$24</f>
        <v/>
      </c>
      <c r="Y403" s="13">
        <f>O403/Projection!$E$24</f>
        <v/>
      </c>
      <c r="Z403" s="13">
        <f>P403/Projection!$F$24</f>
        <v/>
      </c>
      <c r="AA403" s="13">
        <f>Q403/Projection!$G$24</f>
        <v/>
      </c>
      <c r="AB403" s="13">
        <f>R403/Projection!$H$24</f>
        <v/>
      </c>
      <c r="AC403" s="13">
        <f>S403/Projection!$I$24</f>
        <v/>
      </c>
      <c r="AD403" s="13">
        <f>T403/Projection!$J$24</f>
        <v/>
      </c>
      <c r="AE403" s="13">
        <f>U403/Projection!$K$24</f>
        <v/>
      </c>
      <c r="AF403" s="13">
        <f>V403/Projection!$L$24</f>
        <v/>
      </c>
      <c r="AG403" s="13">
        <f>MIN(W403:AF403)</f>
        <v/>
      </c>
    </row>
    <row r="404">
      <c r="B404" s="2" t="n">
        <v>391</v>
      </c>
      <c r="C404" s="20" t="n">
        <v>-0.889092</v>
      </c>
      <c r="D404" s="20" t="n">
        <v>0.508849</v>
      </c>
      <c r="E404" s="20" t="n">
        <v>0.515174</v>
      </c>
      <c r="F404" s="20" t="n">
        <v>2.285278</v>
      </c>
      <c r="G404" s="20" t="n">
        <v>-0.378527</v>
      </c>
      <c r="H404" s="20" t="n">
        <v>-0.457004</v>
      </c>
      <c r="I404" s="20" t="n">
        <v>-0.149195</v>
      </c>
      <c r="J404" s="20" t="n">
        <v>-0.656562</v>
      </c>
      <c r="K404" s="20" t="n">
        <v>1.865384</v>
      </c>
      <c r="L404" s="20" t="n">
        <v>0.645603</v>
      </c>
      <c r="M404" s="17">
        <f>Projection!$C$13*EXP($C$5+SQRT($C$4)*C404)+(Projection!$C$20+MAX(0,Projection!$C$14-Projection!$C$13)/Projection!$C$4-Projection!$C$21)*EXP($C$5+SQRT($C$4)*C404)^0.5</f>
        <v/>
      </c>
      <c r="N404" s="17">
        <f>M404*EXP($C$5+SQRT($C$4)*D404)+(Projection!$D$20+MAX(0,Projection!$C$24-M404)/Projection!$C$4-Projection!$D$21)*EXP($C$5+SQRT($C$4)*D404)^0.5</f>
        <v/>
      </c>
      <c r="O404" s="17">
        <f>N404*EXP($C$5+SQRT($C$4)*E404)+(Projection!$E$20+MAX(0,Projection!$D$24-N404)/Projection!$C$4-Projection!$E$21)*EXP($C$5+SQRT($C$4)*E404)^0.5</f>
        <v/>
      </c>
      <c r="P404" s="17">
        <f>O404*EXP($C$5+SQRT($C$4)*F404)+(Projection!$F$20+MAX(0,Projection!$E$24-O404)/Projection!$C$4-Projection!$F$21)*EXP($C$5+SQRT($C$4)*F404)^0.5</f>
        <v/>
      </c>
      <c r="Q404" s="17">
        <f>P404*EXP($C$5+SQRT($C$4)*G404)+(Projection!$G$20+MAX(0,Projection!$F$24-P404)/Projection!$C$4-Projection!$G$21)*EXP($C$5+SQRT($C$4)*G404)^0.5</f>
        <v/>
      </c>
      <c r="R404" s="17">
        <f>Q404*EXP($C$5+SQRT($C$4)*H404)+(Projection!$H$20+MAX(0,Projection!$G$24-Q404)/Projection!$C$4-Projection!$H$21)*EXP($C$5+SQRT($C$4)*H404)^0.5</f>
        <v/>
      </c>
      <c r="S404" s="17">
        <f>R404*EXP($C$5+SQRT($C$4)*I404)+(Projection!$I$20+MAX(0,Projection!$H$24-R404)/Projection!$C$4-Projection!$I$21)*EXP($C$5+SQRT($C$4)*I404)^0.5</f>
        <v/>
      </c>
      <c r="T404" s="17">
        <f>S404*EXP($C$5+SQRT($C$4)*J404)+(Projection!$J$20+MAX(0,Projection!$I$24-S404)/Projection!$C$4-Projection!$J$21)*EXP($C$5+SQRT($C$4)*J404)^0.5</f>
        <v/>
      </c>
      <c r="U404" s="17">
        <f>T404*EXP($C$5+SQRT($C$4)*K404)+(Projection!$K$20+MAX(0,Projection!$J$24-T404)/Projection!$C$4-Projection!$K$21)*EXP($C$5+SQRT($C$4)*K404)^0.5</f>
        <v/>
      </c>
      <c r="V404" s="17">
        <f>U404*EXP($C$5+SQRT($C$4)*L404)+(Projection!$L$20+MAX(0,Projection!$K$24-U404)/Projection!$C$4-Projection!$L$21)*EXP($C$5+SQRT($C$4)*L404)^0.5</f>
        <v/>
      </c>
      <c r="W404" s="13">
        <f>M404/Projection!$C$24</f>
        <v/>
      </c>
      <c r="X404" s="13">
        <f>N404/Projection!$D$24</f>
        <v/>
      </c>
      <c r="Y404" s="13">
        <f>O404/Projection!$E$24</f>
        <v/>
      </c>
      <c r="Z404" s="13">
        <f>P404/Projection!$F$24</f>
        <v/>
      </c>
      <c r="AA404" s="13">
        <f>Q404/Projection!$G$24</f>
        <v/>
      </c>
      <c r="AB404" s="13">
        <f>R404/Projection!$H$24</f>
        <v/>
      </c>
      <c r="AC404" s="13">
        <f>S404/Projection!$I$24</f>
        <v/>
      </c>
      <c r="AD404" s="13">
        <f>T404/Projection!$J$24</f>
        <v/>
      </c>
      <c r="AE404" s="13">
        <f>U404/Projection!$K$24</f>
        <v/>
      </c>
      <c r="AF404" s="13">
        <f>V404/Projection!$L$24</f>
        <v/>
      </c>
      <c r="AG404" s="13">
        <f>MIN(W404:AF404)</f>
        <v/>
      </c>
    </row>
    <row r="405">
      <c r="B405" s="2" t="n">
        <v>392</v>
      </c>
      <c r="C405" s="20" t="n">
        <v>1.790433</v>
      </c>
      <c r="D405" s="20" t="n">
        <v>-0.667959</v>
      </c>
      <c r="E405" s="20" t="n">
        <v>0.09701799999999999</v>
      </c>
      <c r="F405" s="20" t="n">
        <v>-0.993137</v>
      </c>
      <c r="G405" s="20" t="n">
        <v>0.9814619999999999</v>
      </c>
      <c r="H405" s="20" t="n">
        <v>0.630968</v>
      </c>
      <c r="I405" s="20" t="n">
        <v>-0.021186</v>
      </c>
      <c r="J405" s="20" t="n">
        <v>1.275714</v>
      </c>
      <c r="K405" s="20" t="n">
        <v>-1.302434</v>
      </c>
      <c r="L405" s="20" t="n">
        <v>0.723016</v>
      </c>
      <c r="M405" s="17">
        <f>Projection!$C$13*EXP($C$5+SQRT($C$4)*C405)+(Projection!$C$20+MAX(0,Projection!$C$14-Projection!$C$13)/Projection!$C$4-Projection!$C$21)*EXP($C$5+SQRT($C$4)*C405)^0.5</f>
        <v/>
      </c>
      <c r="N405" s="17">
        <f>M405*EXP($C$5+SQRT($C$4)*D405)+(Projection!$D$20+MAX(0,Projection!$C$24-M405)/Projection!$C$4-Projection!$D$21)*EXP($C$5+SQRT($C$4)*D405)^0.5</f>
        <v/>
      </c>
      <c r="O405" s="17">
        <f>N405*EXP($C$5+SQRT($C$4)*E405)+(Projection!$E$20+MAX(0,Projection!$D$24-N405)/Projection!$C$4-Projection!$E$21)*EXP($C$5+SQRT($C$4)*E405)^0.5</f>
        <v/>
      </c>
      <c r="P405" s="17">
        <f>O405*EXP($C$5+SQRT($C$4)*F405)+(Projection!$F$20+MAX(0,Projection!$E$24-O405)/Projection!$C$4-Projection!$F$21)*EXP($C$5+SQRT($C$4)*F405)^0.5</f>
        <v/>
      </c>
      <c r="Q405" s="17">
        <f>P405*EXP($C$5+SQRT($C$4)*G405)+(Projection!$G$20+MAX(0,Projection!$F$24-P405)/Projection!$C$4-Projection!$G$21)*EXP($C$5+SQRT($C$4)*G405)^0.5</f>
        <v/>
      </c>
      <c r="R405" s="17">
        <f>Q405*EXP($C$5+SQRT($C$4)*H405)+(Projection!$H$20+MAX(0,Projection!$G$24-Q405)/Projection!$C$4-Projection!$H$21)*EXP($C$5+SQRT($C$4)*H405)^0.5</f>
        <v/>
      </c>
      <c r="S405" s="17">
        <f>R405*EXP($C$5+SQRT($C$4)*I405)+(Projection!$I$20+MAX(0,Projection!$H$24-R405)/Projection!$C$4-Projection!$I$21)*EXP($C$5+SQRT($C$4)*I405)^0.5</f>
        <v/>
      </c>
      <c r="T405" s="17">
        <f>S405*EXP($C$5+SQRT($C$4)*J405)+(Projection!$J$20+MAX(0,Projection!$I$24-S405)/Projection!$C$4-Projection!$J$21)*EXP($C$5+SQRT($C$4)*J405)^0.5</f>
        <v/>
      </c>
      <c r="U405" s="17">
        <f>T405*EXP($C$5+SQRT($C$4)*K405)+(Projection!$K$20+MAX(0,Projection!$J$24-T405)/Projection!$C$4-Projection!$K$21)*EXP($C$5+SQRT($C$4)*K405)^0.5</f>
        <v/>
      </c>
      <c r="V405" s="17">
        <f>U405*EXP($C$5+SQRT($C$4)*L405)+(Projection!$L$20+MAX(0,Projection!$K$24-U405)/Projection!$C$4-Projection!$L$21)*EXP($C$5+SQRT($C$4)*L405)^0.5</f>
        <v/>
      </c>
      <c r="W405" s="13">
        <f>M405/Projection!$C$24</f>
        <v/>
      </c>
      <c r="X405" s="13">
        <f>N405/Projection!$D$24</f>
        <v/>
      </c>
      <c r="Y405" s="13">
        <f>O405/Projection!$E$24</f>
        <v/>
      </c>
      <c r="Z405" s="13">
        <f>P405/Projection!$F$24</f>
        <v/>
      </c>
      <c r="AA405" s="13">
        <f>Q405/Projection!$G$24</f>
        <v/>
      </c>
      <c r="AB405" s="13">
        <f>R405/Projection!$H$24</f>
        <v/>
      </c>
      <c r="AC405" s="13">
        <f>S405/Projection!$I$24</f>
        <v/>
      </c>
      <c r="AD405" s="13">
        <f>T405/Projection!$J$24</f>
        <v/>
      </c>
      <c r="AE405" s="13">
        <f>U405/Projection!$K$24</f>
        <v/>
      </c>
      <c r="AF405" s="13">
        <f>V405/Projection!$L$24</f>
        <v/>
      </c>
      <c r="AG405" s="13">
        <f>MIN(W405:AF405)</f>
        <v/>
      </c>
    </row>
    <row r="406">
      <c r="B406" s="2" t="n">
        <v>393</v>
      </c>
      <c r="C406" s="20" t="n">
        <v>1.045968</v>
      </c>
      <c r="D406" s="20" t="n">
        <v>-0.992286</v>
      </c>
      <c r="E406" s="20" t="n">
        <v>1.730482</v>
      </c>
      <c r="F406" s="20" t="n">
        <v>-1.315934</v>
      </c>
      <c r="G406" s="20" t="n">
        <v>0.076348</v>
      </c>
      <c r="H406" s="20" t="n">
        <v>2.044235</v>
      </c>
      <c r="I406" s="20" t="n">
        <v>-1.292635</v>
      </c>
      <c r="J406" s="20" t="n">
        <v>-0.411671</v>
      </c>
      <c r="K406" s="20" t="n">
        <v>0.759053</v>
      </c>
      <c r="L406" s="20" t="n">
        <v>-0.478696</v>
      </c>
      <c r="M406" s="17">
        <f>Projection!$C$13*EXP($C$5+SQRT($C$4)*C406)+(Projection!$C$20+MAX(0,Projection!$C$14-Projection!$C$13)/Projection!$C$4-Projection!$C$21)*EXP($C$5+SQRT($C$4)*C406)^0.5</f>
        <v/>
      </c>
      <c r="N406" s="17">
        <f>M406*EXP($C$5+SQRT($C$4)*D406)+(Projection!$D$20+MAX(0,Projection!$C$24-M406)/Projection!$C$4-Projection!$D$21)*EXP($C$5+SQRT($C$4)*D406)^0.5</f>
        <v/>
      </c>
      <c r="O406" s="17">
        <f>N406*EXP($C$5+SQRT($C$4)*E406)+(Projection!$E$20+MAX(0,Projection!$D$24-N406)/Projection!$C$4-Projection!$E$21)*EXP($C$5+SQRT($C$4)*E406)^0.5</f>
        <v/>
      </c>
      <c r="P406" s="17">
        <f>O406*EXP($C$5+SQRT($C$4)*F406)+(Projection!$F$20+MAX(0,Projection!$E$24-O406)/Projection!$C$4-Projection!$F$21)*EXP($C$5+SQRT($C$4)*F406)^0.5</f>
        <v/>
      </c>
      <c r="Q406" s="17">
        <f>P406*EXP($C$5+SQRT($C$4)*G406)+(Projection!$G$20+MAX(0,Projection!$F$24-P406)/Projection!$C$4-Projection!$G$21)*EXP($C$5+SQRT($C$4)*G406)^0.5</f>
        <v/>
      </c>
      <c r="R406" s="17">
        <f>Q406*EXP($C$5+SQRT($C$4)*H406)+(Projection!$H$20+MAX(0,Projection!$G$24-Q406)/Projection!$C$4-Projection!$H$21)*EXP($C$5+SQRT($C$4)*H406)^0.5</f>
        <v/>
      </c>
      <c r="S406" s="17">
        <f>R406*EXP($C$5+SQRT($C$4)*I406)+(Projection!$I$20+MAX(0,Projection!$H$24-R406)/Projection!$C$4-Projection!$I$21)*EXP($C$5+SQRT($C$4)*I406)^0.5</f>
        <v/>
      </c>
      <c r="T406" s="17">
        <f>S406*EXP($C$5+SQRT($C$4)*J406)+(Projection!$J$20+MAX(0,Projection!$I$24-S406)/Projection!$C$4-Projection!$J$21)*EXP($C$5+SQRT($C$4)*J406)^0.5</f>
        <v/>
      </c>
      <c r="U406" s="17">
        <f>T406*EXP($C$5+SQRT($C$4)*K406)+(Projection!$K$20+MAX(0,Projection!$J$24-T406)/Projection!$C$4-Projection!$K$21)*EXP($C$5+SQRT($C$4)*K406)^0.5</f>
        <v/>
      </c>
      <c r="V406" s="17">
        <f>U406*EXP($C$5+SQRT($C$4)*L406)+(Projection!$L$20+MAX(0,Projection!$K$24-U406)/Projection!$C$4-Projection!$L$21)*EXP($C$5+SQRT($C$4)*L406)^0.5</f>
        <v/>
      </c>
      <c r="W406" s="13">
        <f>M406/Projection!$C$24</f>
        <v/>
      </c>
      <c r="X406" s="13">
        <f>N406/Projection!$D$24</f>
        <v/>
      </c>
      <c r="Y406" s="13">
        <f>O406/Projection!$E$24</f>
        <v/>
      </c>
      <c r="Z406" s="13">
        <f>P406/Projection!$F$24</f>
        <v/>
      </c>
      <c r="AA406" s="13">
        <f>Q406/Projection!$G$24</f>
        <v/>
      </c>
      <c r="AB406" s="13">
        <f>R406/Projection!$H$24</f>
        <v/>
      </c>
      <c r="AC406" s="13">
        <f>S406/Projection!$I$24</f>
        <v/>
      </c>
      <c r="AD406" s="13">
        <f>T406/Projection!$J$24</f>
        <v/>
      </c>
      <c r="AE406" s="13">
        <f>U406/Projection!$K$24</f>
        <v/>
      </c>
      <c r="AF406" s="13">
        <f>V406/Projection!$L$24</f>
        <v/>
      </c>
      <c r="AG406" s="13">
        <f>MIN(W406:AF406)</f>
        <v/>
      </c>
    </row>
    <row r="407">
      <c r="B407" s="2" t="n">
        <v>394</v>
      </c>
      <c r="C407" s="20" t="n">
        <v>-0.014643</v>
      </c>
      <c r="D407" s="20" t="n">
        <v>1.764167</v>
      </c>
      <c r="E407" s="20" t="n">
        <v>0.343795</v>
      </c>
      <c r="F407" s="20" t="n">
        <v>-0.5098819999999999</v>
      </c>
      <c r="G407" s="20" t="n">
        <v>0.109936</v>
      </c>
      <c r="H407" s="20" t="n">
        <v>-0.120369</v>
      </c>
      <c r="I407" s="20" t="n">
        <v>-3.63709</v>
      </c>
      <c r="J407" s="20" t="n">
        <v>1.123043</v>
      </c>
      <c r="K407" s="20" t="n">
        <v>-0.657262</v>
      </c>
      <c r="L407" s="20" t="n">
        <v>-2.225372</v>
      </c>
      <c r="M407" s="17">
        <f>Projection!$C$13*EXP($C$5+SQRT($C$4)*C407)+(Projection!$C$20+MAX(0,Projection!$C$14-Projection!$C$13)/Projection!$C$4-Projection!$C$21)*EXP($C$5+SQRT($C$4)*C407)^0.5</f>
        <v/>
      </c>
      <c r="N407" s="17">
        <f>M407*EXP($C$5+SQRT($C$4)*D407)+(Projection!$D$20+MAX(0,Projection!$C$24-M407)/Projection!$C$4-Projection!$D$21)*EXP($C$5+SQRT($C$4)*D407)^0.5</f>
        <v/>
      </c>
      <c r="O407" s="17">
        <f>N407*EXP($C$5+SQRT($C$4)*E407)+(Projection!$E$20+MAX(0,Projection!$D$24-N407)/Projection!$C$4-Projection!$E$21)*EXP($C$5+SQRT($C$4)*E407)^0.5</f>
        <v/>
      </c>
      <c r="P407" s="17">
        <f>O407*EXP($C$5+SQRT($C$4)*F407)+(Projection!$F$20+MAX(0,Projection!$E$24-O407)/Projection!$C$4-Projection!$F$21)*EXP($C$5+SQRT($C$4)*F407)^0.5</f>
        <v/>
      </c>
      <c r="Q407" s="17">
        <f>P407*EXP($C$5+SQRT($C$4)*G407)+(Projection!$G$20+MAX(0,Projection!$F$24-P407)/Projection!$C$4-Projection!$G$21)*EXP($C$5+SQRT($C$4)*G407)^0.5</f>
        <v/>
      </c>
      <c r="R407" s="17">
        <f>Q407*EXP($C$5+SQRT($C$4)*H407)+(Projection!$H$20+MAX(0,Projection!$G$24-Q407)/Projection!$C$4-Projection!$H$21)*EXP($C$5+SQRT($C$4)*H407)^0.5</f>
        <v/>
      </c>
      <c r="S407" s="17">
        <f>R407*EXP($C$5+SQRT($C$4)*I407)+(Projection!$I$20+MAX(0,Projection!$H$24-R407)/Projection!$C$4-Projection!$I$21)*EXP($C$5+SQRT($C$4)*I407)^0.5</f>
        <v/>
      </c>
      <c r="T407" s="17">
        <f>S407*EXP($C$5+SQRT($C$4)*J407)+(Projection!$J$20+MAX(0,Projection!$I$24-S407)/Projection!$C$4-Projection!$J$21)*EXP($C$5+SQRT($C$4)*J407)^0.5</f>
        <v/>
      </c>
      <c r="U407" s="17">
        <f>T407*EXP($C$5+SQRT($C$4)*K407)+(Projection!$K$20+MAX(0,Projection!$J$24-T407)/Projection!$C$4-Projection!$K$21)*EXP($C$5+SQRT($C$4)*K407)^0.5</f>
        <v/>
      </c>
      <c r="V407" s="17">
        <f>U407*EXP($C$5+SQRT($C$4)*L407)+(Projection!$L$20+MAX(0,Projection!$K$24-U407)/Projection!$C$4-Projection!$L$21)*EXP($C$5+SQRT($C$4)*L407)^0.5</f>
        <v/>
      </c>
      <c r="W407" s="13">
        <f>M407/Projection!$C$24</f>
        <v/>
      </c>
      <c r="X407" s="13">
        <f>N407/Projection!$D$24</f>
        <v/>
      </c>
      <c r="Y407" s="13">
        <f>O407/Projection!$E$24</f>
        <v/>
      </c>
      <c r="Z407" s="13">
        <f>P407/Projection!$F$24</f>
        <v/>
      </c>
      <c r="AA407" s="13">
        <f>Q407/Projection!$G$24</f>
        <v/>
      </c>
      <c r="AB407" s="13">
        <f>R407/Projection!$H$24</f>
        <v/>
      </c>
      <c r="AC407" s="13">
        <f>S407/Projection!$I$24</f>
        <v/>
      </c>
      <c r="AD407" s="13">
        <f>T407/Projection!$J$24</f>
        <v/>
      </c>
      <c r="AE407" s="13">
        <f>U407/Projection!$K$24</f>
        <v/>
      </c>
      <c r="AF407" s="13">
        <f>V407/Projection!$L$24</f>
        <v/>
      </c>
      <c r="AG407" s="13">
        <f>MIN(W407:AF407)</f>
        <v/>
      </c>
    </row>
    <row r="408">
      <c r="B408" s="2" t="n">
        <v>395</v>
      </c>
      <c r="C408" s="20" t="n">
        <v>-1.582674</v>
      </c>
      <c r="D408" s="20" t="n">
        <v>-0.159853</v>
      </c>
      <c r="E408" s="20" t="n">
        <v>-0.941126</v>
      </c>
      <c r="F408" s="20" t="n">
        <v>0.301767</v>
      </c>
      <c r="G408" s="20" t="n">
        <v>1.052937</v>
      </c>
      <c r="H408" s="20" t="n">
        <v>0.11614</v>
      </c>
      <c r="I408" s="20" t="n">
        <v>-1.187638</v>
      </c>
      <c r="J408" s="20" t="n">
        <v>0.134114</v>
      </c>
      <c r="K408" s="20" t="n">
        <v>1.48519</v>
      </c>
      <c r="L408" s="20" t="n">
        <v>2.800095</v>
      </c>
      <c r="M408" s="17">
        <f>Projection!$C$13*EXP($C$5+SQRT($C$4)*C408)+(Projection!$C$20+MAX(0,Projection!$C$14-Projection!$C$13)/Projection!$C$4-Projection!$C$21)*EXP($C$5+SQRT($C$4)*C408)^0.5</f>
        <v/>
      </c>
      <c r="N408" s="17">
        <f>M408*EXP($C$5+SQRT($C$4)*D408)+(Projection!$D$20+MAX(0,Projection!$C$24-M408)/Projection!$C$4-Projection!$D$21)*EXP($C$5+SQRT($C$4)*D408)^0.5</f>
        <v/>
      </c>
      <c r="O408" s="17">
        <f>N408*EXP($C$5+SQRT($C$4)*E408)+(Projection!$E$20+MAX(0,Projection!$D$24-N408)/Projection!$C$4-Projection!$E$21)*EXP($C$5+SQRT($C$4)*E408)^0.5</f>
        <v/>
      </c>
      <c r="P408" s="17">
        <f>O408*EXP($C$5+SQRT($C$4)*F408)+(Projection!$F$20+MAX(0,Projection!$E$24-O408)/Projection!$C$4-Projection!$F$21)*EXP($C$5+SQRT($C$4)*F408)^0.5</f>
        <v/>
      </c>
      <c r="Q408" s="17">
        <f>P408*EXP($C$5+SQRT($C$4)*G408)+(Projection!$G$20+MAX(0,Projection!$F$24-P408)/Projection!$C$4-Projection!$G$21)*EXP($C$5+SQRT($C$4)*G408)^0.5</f>
        <v/>
      </c>
      <c r="R408" s="17">
        <f>Q408*EXP($C$5+SQRT($C$4)*H408)+(Projection!$H$20+MAX(0,Projection!$G$24-Q408)/Projection!$C$4-Projection!$H$21)*EXP($C$5+SQRT($C$4)*H408)^0.5</f>
        <v/>
      </c>
      <c r="S408" s="17">
        <f>R408*EXP($C$5+SQRT($C$4)*I408)+(Projection!$I$20+MAX(0,Projection!$H$24-R408)/Projection!$C$4-Projection!$I$21)*EXP($C$5+SQRT($C$4)*I408)^0.5</f>
        <v/>
      </c>
      <c r="T408" s="17">
        <f>S408*EXP($C$5+SQRT($C$4)*J408)+(Projection!$J$20+MAX(0,Projection!$I$24-S408)/Projection!$C$4-Projection!$J$21)*EXP($C$5+SQRT($C$4)*J408)^0.5</f>
        <v/>
      </c>
      <c r="U408" s="17">
        <f>T408*EXP($C$5+SQRT($C$4)*K408)+(Projection!$K$20+MAX(0,Projection!$J$24-T408)/Projection!$C$4-Projection!$K$21)*EXP($C$5+SQRT($C$4)*K408)^0.5</f>
        <v/>
      </c>
      <c r="V408" s="17">
        <f>U408*EXP($C$5+SQRT($C$4)*L408)+(Projection!$L$20+MAX(0,Projection!$K$24-U408)/Projection!$C$4-Projection!$L$21)*EXP($C$5+SQRT($C$4)*L408)^0.5</f>
        <v/>
      </c>
      <c r="W408" s="13">
        <f>M408/Projection!$C$24</f>
        <v/>
      </c>
      <c r="X408" s="13">
        <f>N408/Projection!$D$24</f>
        <v/>
      </c>
      <c r="Y408" s="13">
        <f>O408/Projection!$E$24</f>
        <v/>
      </c>
      <c r="Z408" s="13">
        <f>P408/Projection!$F$24</f>
        <v/>
      </c>
      <c r="AA408" s="13">
        <f>Q408/Projection!$G$24</f>
        <v/>
      </c>
      <c r="AB408" s="13">
        <f>R408/Projection!$H$24</f>
        <v/>
      </c>
      <c r="AC408" s="13">
        <f>S408/Projection!$I$24</f>
        <v/>
      </c>
      <c r="AD408" s="13">
        <f>T408/Projection!$J$24</f>
        <v/>
      </c>
      <c r="AE408" s="13">
        <f>U408/Projection!$K$24</f>
        <v/>
      </c>
      <c r="AF408" s="13">
        <f>V408/Projection!$L$24</f>
        <v/>
      </c>
      <c r="AG408" s="13">
        <f>MIN(W408:AF408)</f>
        <v/>
      </c>
    </row>
    <row r="409">
      <c r="B409" s="2" t="n">
        <v>396</v>
      </c>
      <c r="C409" s="20" t="n">
        <v>-0.250607</v>
      </c>
      <c r="D409" s="20" t="n">
        <v>1.693628</v>
      </c>
      <c r="E409" s="20" t="n">
        <v>-0.395688</v>
      </c>
      <c r="F409" s="20" t="n">
        <v>-1.808328</v>
      </c>
      <c r="G409" s="20" t="n">
        <v>-0.044148</v>
      </c>
      <c r="H409" s="20" t="n">
        <v>1.293099</v>
      </c>
      <c r="I409" s="20" t="n">
        <v>0.046223</v>
      </c>
      <c r="J409" s="20" t="n">
        <v>0.638676</v>
      </c>
      <c r="K409" s="20" t="n">
        <v>2.126864</v>
      </c>
      <c r="L409" s="20" t="n">
        <v>-1.107434</v>
      </c>
      <c r="M409" s="17">
        <f>Projection!$C$13*EXP($C$5+SQRT($C$4)*C409)+(Projection!$C$20+MAX(0,Projection!$C$14-Projection!$C$13)/Projection!$C$4-Projection!$C$21)*EXP($C$5+SQRT($C$4)*C409)^0.5</f>
        <v/>
      </c>
      <c r="N409" s="17">
        <f>M409*EXP($C$5+SQRT($C$4)*D409)+(Projection!$D$20+MAX(0,Projection!$C$24-M409)/Projection!$C$4-Projection!$D$21)*EXP($C$5+SQRT($C$4)*D409)^0.5</f>
        <v/>
      </c>
      <c r="O409" s="17">
        <f>N409*EXP($C$5+SQRT($C$4)*E409)+(Projection!$E$20+MAX(0,Projection!$D$24-N409)/Projection!$C$4-Projection!$E$21)*EXP($C$5+SQRT($C$4)*E409)^0.5</f>
        <v/>
      </c>
      <c r="P409" s="17">
        <f>O409*EXP($C$5+SQRT($C$4)*F409)+(Projection!$F$20+MAX(0,Projection!$E$24-O409)/Projection!$C$4-Projection!$F$21)*EXP($C$5+SQRT($C$4)*F409)^0.5</f>
        <v/>
      </c>
      <c r="Q409" s="17">
        <f>P409*EXP($C$5+SQRT($C$4)*G409)+(Projection!$G$20+MAX(0,Projection!$F$24-P409)/Projection!$C$4-Projection!$G$21)*EXP($C$5+SQRT($C$4)*G409)^0.5</f>
        <v/>
      </c>
      <c r="R409" s="17">
        <f>Q409*EXP($C$5+SQRT($C$4)*H409)+(Projection!$H$20+MAX(0,Projection!$G$24-Q409)/Projection!$C$4-Projection!$H$21)*EXP($C$5+SQRT($C$4)*H409)^0.5</f>
        <v/>
      </c>
      <c r="S409" s="17">
        <f>R409*EXP($C$5+SQRT($C$4)*I409)+(Projection!$I$20+MAX(0,Projection!$H$24-R409)/Projection!$C$4-Projection!$I$21)*EXP($C$5+SQRT($C$4)*I409)^0.5</f>
        <v/>
      </c>
      <c r="T409" s="17">
        <f>S409*EXP($C$5+SQRT($C$4)*J409)+(Projection!$J$20+MAX(0,Projection!$I$24-S409)/Projection!$C$4-Projection!$J$21)*EXP($C$5+SQRT($C$4)*J409)^0.5</f>
        <v/>
      </c>
      <c r="U409" s="17">
        <f>T409*EXP($C$5+SQRT($C$4)*K409)+(Projection!$K$20+MAX(0,Projection!$J$24-T409)/Projection!$C$4-Projection!$K$21)*EXP($C$5+SQRT($C$4)*K409)^0.5</f>
        <v/>
      </c>
      <c r="V409" s="17">
        <f>U409*EXP($C$5+SQRT($C$4)*L409)+(Projection!$L$20+MAX(0,Projection!$K$24-U409)/Projection!$C$4-Projection!$L$21)*EXP($C$5+SQRT($C$4)*L409)^0.5</f>
        <v/>
      </c>
      <c r="W409" s="13">
        <f>M409/Projection!$C$24</f>
        <v/>
      </c>
      <c r="X409" s="13">
        <f>N409/Projection!$D$24</f>
        <v/>
      </c>
      <c r="Y409" s="13">
        <f>O409/Projection!$E$24</f>
        <v/>
      </c>
      <c r="Z409" s="13">
        <f>P409/Projection!$F$24</f>
        <v/>
      </c>
      <c r="AA409" s="13">
        <f>Q409/Projection!$G$24</f>
        <v/>
      </c>
      <c r="AB409" s="13">
        <f>R409/Projection!$H$24</f>
        <v/>
      </c>
      <c r="AC409" s="13">
        <f>S409/Projection!$I$24</f>
        <v/>
      </c>
      <c r="AD409" s="13">
        <f>T409/Projection!$J$24</f>
        <v/>
      </c>
      <c r="AE409" s="13">
        <f>U409/Projection!$K$24</f>
        <v/>
      </c>
      <c r="AF409" s="13">
        <f>V409/Projection!$L$24</f>
        <v/>
      </c>
      <c r="AG409" s="13">
        <f>MIN(W409:AF409)</f>
        <v/>
      </c>
    </row>
    <row r="410">
      <c r="B410" s="2" t="n">
        <v>397</v>
      </c>
      <c r="C410" s="20" t="n">
        <v>0.200542</v>
      </c>
      <c r="D410" s="20" t="n">
        <v>-0.381723</v>
      </c>
      <c r="E410" s="20" t="n">
        <v>-1.835533</v>
      </c>
      <c r="F410" s="20" t="n">
        <v>-0.399288</v>
      </c>
      <c r="G410" s="20" t="n">
        <v>-0.564185</v>
      </c>
      <c r="H410" s="20" t="n">
        <v>0.011014</v>
      </c>
      <c r="I410" s="20" t="n">
        <v>-1.279834</v>
      </c>
      <c r="J410" s="20" t="n">
        <v>-0.249244</v>
      </c>
      <c r="K410" s="20" t="n">
        <v>-0.7568859999999999</v>
      </c>
      <c r="L410" s="20" t="n">
        <v>-0.267327</v>
      </c>
      <c r="M410" s="17">
        <f>Projection!$C$13*EXP($C$5+SQRT($C$4)*C410)+(Projection!$C$20+MAX(0,Projection!$C$14-Projection!$C$13)/Projection!$C$4-Projection!$C$21)*EXP($C$5+SQRT($C$4)*C410)^0.5</f>
        <v/>
      </c>
      <c r="N410" s="17">
        <f>M410*EXP($C$5+SQRT($C$4)*D410)+(Projection!$D$20+MAX(0,Projection!$C$24-M410)/Projection!$C$4-Projection!$D$21)*EXP($C$5+SQRT($C$4)*D410)^0.5</f>
        <v/>
      </c>
      <c r="O410" s="17">
        <f>N410*EXP($C$5+SQRT($C$4)*E410)+(Projection!$E$20+MAX(0,Projection!$D$24-N410)/Projection!$C$4-Projection!$E$21)*EXP($C$5+SQRT($C$4)*E410)^0.5</f>
        <v/>
      </c>
      <c r="P410" s="17">
        <f>O410*EXP($C$5+SQRT($C$4)*F410)+(Projection!$F$20+MAX(0,Projection!$E$24-O410)/Projection!$C$4-Projection!$F$21)*EXP($C$5+SQRT($C$4)*F410)^0.5</f>
        <v/>
      </c>
      <c r="Q410" s="17">
        <f>P410*EXP($C$5+SQRT($C$4)*G410)+(Projection!$G$20+MAX(0,Projection!$F$24-P410)/Projection!$C$4-Projection!$G$21)*EXP($C$5+SQRT($C$4)*G410)^0.5</f>
        <v/>
      </c>
      <c r="R410" s="17">
        <f>Q410*EXP($C$5+SQRT($C$4)*H410)+(Projection!$H$20+MAX(0,Projection!$G$24-Q410)/Projection!$C$4-Projection!$H$21)*EXP($C$5+SQRT($C$4)*H410)^0.5</f>
        <v/>
      </c>
      <c r="S410" s="17">
        <f>R410*EXP($C$5+SQRT($C$4)*I410)+(Projection!$I$20+MAX(0,Projection!$H$24-R410)/Projection!$C$4-Projection!$I$21)*EXP($C$5+SQRT($C$4)*I410)^0.5</f>
        <v/>
      </c>
      <c r="T410" s="17">
        <f>S410*EXP($C$5+SQRT($C$4)*J410)+(Projection!$J$20+MAX(0,Projection!$I$24-S410)/Projection!$C$4-Projection!$J$21)*EXP($C$5+SQRT($C$4)*J410)^0.5</f>
        <v/>
      </c>
      <c r="U410" s="17">
        <f>T410*EXP($C$5+SQRT($C$4)*K410)+(Projection!$K$20+MAX(0,Projection!$J$24-T410)/Projection!$C$4-Projection!$K$21)*EXP($C$5+SQRT($C$4)*K410)^0.5</f>
        <v/>
      </c>
      <c r="V410" s="17">
        <f>U410*EXP($C$5+SQRT($C$4)*L410)+(Projection!$L$20+MAX(0,Projection!$K$24-U410)/Projection!$C$4-Projection!$L$21)*EXP($C$5+SQRT($C$4)*L410)^0.5</f>
        <v/>
      </c>
      <c r="W410" s="13">
        <f>M410/Projection!$C$24</f>
        <v/>
      </c>
      <c r="X410" s="13">
        <f>N410/Projection!$D$24</f>
        <v/>
      </c>
      <c r="Y410" s="13">
        <f>O410/Projection!$E$24</f>
        <v/>
      </c>
      <c r="Z410" s="13">
        <f>P410/Projection!$F$24</f>
        <v/>
      </c>
      <c r="AA410" s="13">
        <f>Q410/Projection!$G$24</f>
        <v/>
      </c>
      <c r="AB410" s="13">
        <f>R410/Projection!$H$24</f>
        <v/>
      </c>
      <c r="AC410" s="13">
        <f>S410/Projection!$I$24</f>
        <v/>
      </c>
      <c r="AD410" s="13">
        <f>T410/Projection!$J$24</f>
        <v/>
      </c>
      <c r="AE410" s="13">
        <f>U410/Projection!$K$24</f>
        <v/>
      </c>
      <c r="AF410" s="13">
        <f>V410/Projection!$L$24</f>
        <v/>
      </c>
      <c r="AG410" s="13">
        <f>MIN(W410:AF410)</f>
        <v/>
      </c>
    </row>
    <row r="411">
      <c r="B411" s="2" t="n">
        <v>398</v>
      </c>
      <c r="C411" s="20" t="n">
        <v>0.765902</v>
      </c>
      <c r="D411" s="20" t="n">
        <v>0.677478</v>
      </c>
      <c r="E411" s="20" t="n">
        <v>-0.578874</v>
      </c>
      <c r="F411" s="20" t="n">
        <v>1.169216</v>
      </c>
      <c r="G411" s="20" t="n">
        <v>1.929672</v>
      </c>
      <c r="H411" s="20" t="n">
        <v>1.691417</v>
      </c>
      <c r="I411" s="20" t="n">
        <v>1.624815</v>
      </c>
      <c r="J411" s="20" t="n">
        <v>0.643058</v>
      </c>
      <c r="K411" s="20" t="n">
        <v>1.468816</v>
      </c>
      <c r="L411" s="20" t="n">
        <v>0.806075</v>
      </c>
      <c r="M411" s="17">
        <f>Projection!$C$13*EXP($C$5+SQRT($C$4)*C411)+(Projection!$C$20+MAX(0,Projection!$C$14-Projection!$C$13)/Projection!$C$4-Projection!$C$21)*EXP($C$5+SQRT($C$4)*C411)^0.5</f>
        <v/>
      </c>
      <c r="N411" s="17">
        <f>M411*EXP($C$5+SQRT($C$4)*D411)+(Projection!$D$20+MAX(0,Projection!$C$24-M411)/Projection!$C$4-Projection!$D$21)*EXP($C$5+SQRT($C$4)*D411)^0.5</f>
        <v/>
      </c>
      <c r="O411" s="17">
        <f>N411*EXP($C$5+SQRT($C$4)*E411)+(Projection!$E$20+MAX(0,Projection!$D$24-N411)/Projection!$C$4-Projection!$E$21)*EXP($C$5+SQRT($C$4)*E411)^0.5</f>
        <v/>
      </c>
      <c r="P411" s="17">
        <f>O411*EXP($C$5+SQRT($C$4)*F411)+(Projection!$F$20+MAX(0,Projection!$E$24-O411)/Projection!$C$4-Projection!$F$21)*EXP($C$5+SQRT($C$4)*F411)^0.5</f>
        <v/>
      </c>
      <c r="Q411" s="17">
        <f>P411*EXP($C$5+SQRT($C$4)*G411)+(Projection!$G$20+MAX(0,Projection!$F$24-P411)/Projection!$C$4-Projection!$G$21)*EXP($C$5+SQRT($C$4)*G411)^0.5</f>
        <v/>
      </c>
      <c r="R411" s="17">
        <f>Q411*EXP($C$5+SQRT($C$4)*H411)+(Projection!$H$20+MAX(0,Projection!$G$24-Q411)/Projection!$C$4-Projection!$H$21)*EXP($C$5+SQRT($C$4)*H411)^0.5</f>
        <v/>
      </c>
      <c r="S411" s="17">
        <f>R411*EXP($C$5+SQRT($C$4)*I411)+(Projection!$I$20+MAX(0,Projection!$H$24-R411)/Projection!$C$4-Projection!$I$21)*EXP($C$5+SQRT($C$4)*I411)^0.5</f>
        <v/>
      </c>
      <c r="T411" s="17">
        <f>S411*EXP($C$5+SQRT($C$4)*J411)+(Projection!$J$20+MAX(0,Projection!$I$24-S411)/Projection!$C$4-Projection!$J$21)*EXP($C$5+SQRT($C$4)*J411)^0.5</f>
        <v/>
      </c>
      <c r="U411" s="17">
        <f>T411*EXP($C$5+SQRT($C$4)*K411)+(Projection!$K$20+MAX(0,Projection!$J$24-T411)/Projection!$C$4-Projection!$K$21)*EXP($C$5+SQRT($C$4)*K411)^0.5</f>
        <v/>
      </c>
      <c r="V411" s="17">
        <f>U411*EXP($C$5+SQRT($C$4)*L411)+(Projection!$L$20+MAX(0,Projection!$K$24-U411)/Projection!$C$4-Projection!$L$21)*EXP($C$5+SQRT($C$4)*L411)^0.5</f>
        <v/>
      </c>
      <c r="W411" s="13">
        <f>M411/Projection!$C$24</f>
        <v/>
      </c>
      <c r="X411" s="13">
        <f>N411/Projection!$D$24</f>
        <v/>
      </c>
      <c r="Y411" s="13">
        <f>O411/Projection!$E$24</f>
        <v/>
      </c>
      <c r="Z411" s="13">
        <f>P411/Projection!$F$24</f>
        <v/>
      </c>
      <c r="AA411" s="13">
        <f>Q411/Projection!$G$24</f>
        <v/>
      </c>
      <c r="AB411" s="13">
        <f>R411/Projection!$H$24</f>
        <v/>
      </c>
      <c r="AC411" s="13">
        <f>S411/Projection!$I$24</f>
        <v/>
      </c>
      <c r="AD411" s="13">
        <f>T411/Projection!$J$24</f>
        <v/>
      </c>
      <c r="AE411" s="13">
        <f>U411/Projection!$K$24</f>
        <v/>
      </c>
      <c r="AF411" s="13">
        <f>V411/Projection!$L$24</f>
        <v/>
      </c>
      <c r="AG411" s="13">
        <f>MIN(W411:AF411)</f>
        <v/>
      </c>
    </row>
    <row r="412">
      <c r="B412" s="2" t="n">
        <v>399</v>
      </c>
      <c r="C412" s="20" t="n">
        <v>0.025388</v>
      </c>
      <c r="D412" s="20" t="n">
        <v>0.51772</v>
      </c>
      <c r="E412" s="20" t="n">
        <v>-0.329365</v>
      </c>
      <c r="F412" s="20" t="n">
        <v>-0.416295</v>
      </c>
      <c r="G412" s="20" t="n">
        <v>-0.7554380000000001</v>
      </c>
      <c r="H412" s="20" t="n">
        <v>-1.025284</v>
      </c>
      <c r="I412" s="20" t="n">
        <v>0.213387</v>
      </c>
      <c r="J412" s="20" t="n">
        <v>-0.220599</v>
      </c>
      <c r="K412" s="20" t="n">
        <v>0.682095</v>
      </c>
      <c r="L412" s="20" t="n">
        <v>0.436203</v>
      </c>
      <c r="M412" s="17">
        <f>Projection!$C$13*EXP($C$5+SQRT($C$4)*C412)+(Projection!$C$20+MAX(0,Projection!$C$14-Projection!$C$13)/Projection!$C$4-Projection!$C$21)*EXP($C$5+SQRT($C$4)*C412)^0.5</f>
        <v/>
      </c>
      <c r="N412" s="17">
        <f>M412*EXP($C$5+SQRT($C$4)*D412)+(Projection!$D$20+MAX(0,Projection!$C$24-M412)/Projection!$C$4-Projection!$D$21)*EXP($C$5+SQRT($C$4)*D412)^0.5</f>
        <v/>
      </c>
      <c r="O412" s="17">
        <f>N412*EXP($C$5+SQRT($C$4)*E412)+(Projection!$E$20+MAX(0,Projection!$D$24-N412)/Projection!$C$4-Projection!$E$21)*EXP($C$5+SQRT($C$4)*E412)^0.5</f>
        <v/>
      </c>
      <c r="P412" s="17">
        <f>O412*EXP($C$5+SQRT($C$4)*F412)+(Projection!$F$20+MAX(0,Projection!$E$24-O412)/Projection!$C$4-Projection!$F$21)*EXP($C$5+SQRT($C$4)*F412)^0.5</f>
        <v/>
      </c>
      <c r="Q412" s="17">
        <f>P412*EXP($C$5+SQRT($C$4)*G412)+(Projection!$G$20+MAX(0,Projection!$F$24-P412)/Projection!$C$4-Projection!$G$21)*EXP($C$5+SQRT($C$4)*G412)^0.5</f>
        <v/>
      </c>
      <c r="R412" s="17">
        <f>Q412*EXP($C$5+SQRT($C$4)*H412)+(Projection!$H$20+MAX(0,Projection!$G$24-Q412)/Projection!$C$4-Projection!$H$21)*EXP($C$5+SQRT($C$4)*H412)^0.5</f>
        <v/>
      </c>
      <c r="S412" s="17">
        <f>R412*EXP($C$5+SQRT($C$4)*I412)+(Projection!$I$20+MAX(0,Projection!$H$24-R412)/Projection!$C$4-Projection!$I$21)*EXP($C$5+SQRT($C$4)*I412)^0.5</f>
        <v/>
      </c>
      <c r="T412" s="17">
        <f>S412*EXP($C$5+SQRT($C$4)*J412)+(Projection!$J$20+MAX(0,Projection!$I$24-S412)/Projection!$C$4-Projection!$J$21)*EXP($C$5+SQRT($C$4)*J412)^0.5</f>
        <v/>
      </c>
      <c r="U412" s="17">
        <f>T412*EXP($C$5+SQRT($C$4)*K412)+(Projection!$K$20+MAX(0,Projection!$J$24-T412)/Projection!$C$4-Projection!$K$21)*EXP($C$5+SQRT($C$4)*K412)^0.5</f>
        <v/>
      </c>
      <c r="V412" s="17">
        <f>U412*EXP($C$5+SQRT($C$4)*L412)+(Projection!$L$20+MAX(0,Projection!$K$24-U412)/Projection!$C$4-Projection!$L$21)*EXP($C$5+SQRT($C$4)*L412)^0.5</f>
        <v/>
      </c>
      <c r="W412" s="13">
        <f>M412/Projection!$C$24</f>
        <v/>
      </c>
      <c r="X412" s="13">
        <f>N412/Projection!$D$24</f>
        <v/>
      </c>
      <c r="Y412" s="13">
        <f>O412/Projection!$E$24</f>
        <v/>
      </c>
      <c r="Z412" s="13">
        <f>P412/Projection!$F$24</f>
        <v/>
      </c>
      <c r="AA412" s="13">
        <f>Q412/Projection!$G$24</f>
        <v/>
      </c>
      <c r="AB412" s="13">
        <f>R412/Projection!$H$24</f>
        <v/>
      </c>
      <c r="AC412" s="13">
        <f>S412/Projection!$I$24</f>
        <v/>
      </c>
      <c r="AD412" s="13">
        <f>T412/Projection!$J$24</f>
        <v/>
      </c>
      <c r="AE412" s="13">
        <f>U412/Projection!$K$24</f>
        <v/>
      </c>
      <c r="AF412" s="13">
        <f>V412/Projection!$L$24</f>
        <v/>
      </c>
      <c r="AG412" s="13">
        <f>MIN(W412:AF412)</f>
        <v/>
      </c>
    </row>
    <row r="413">
      <c r="B413" s="2" t="n">
        <v>400</v>
      </c>
      <c r="C413" s="20" t="n">
        <v>-0.25292</v>
      </c>
      <c r="D413" s="20" t="n">
        <v>0.783208</v>
      </c>
      <c r="E413" s="20" t="n">
        <v>-3.005296</v>
      </c>
      <c r="F413" s="20" t="n">
        <v>-0.240763</v>
      </c>
      <c r="G413" s="20" t="n">
        <v>-0.395434</v>
      </c>
      <c r="H413" s="20" t="n">
        <v>-0.291786</v>
      </c>
      <c r="I413" s="20" t="n">
        <v>-0.08067000000000001</v>
      </c>
      <c r="J413" s="20" t="n">
        <v>2.1312</v>
      </c>
      <c r="K413" s="20" t="n">
        <v>0.424086</v>
      </c>
      <c r="L413" s="20" t="n">
        <v>-1.028486</v>
      </c>
      <c r="M413" s="17">
        <f>Projection!$C$13*EXP($C$5+SQRT($C$4)*C413)+(Projection!$C$20+MAX(0,Projection!$C$14-Projection!$C$13)/Projection!$C$4-Projection!$C$21)*EXP($C$5+SQRT($C$4)*C413)^0.5</f>
        <v/>
      </c>
      <c r="N413" s="17">
        <f>M413*EXP($C$5+SQRT($C$4)*D413)+(Projection!$D$20+MAX(0,Projection!$C$24-M413)/Projection!$C$4-Projection!$D$21)*EXP($C$5+SQRT($C$4)*D413)^0.5</f>
        <v/>
      </c>
      <c r="O413" s="17">
        <f>N413*EXP($C$5+SQRT($C$4)*E413)+(Projection!$E$20+MAX(0,Projection!$D$24-N413)/Projection!$C$4-Projection!$E$21)*EXP($C$5+SQRT($C$4)*E413)^0.5</f>
        <v/>
      </c>
      <c r="P413" s="17">
        <f>O413*EXP($C$5+SQRT($C$4)*F413)+(Projection!$F$20+MAX(0,Projection!$E$24-O413)/Projection!$C$4-Projection!$F$21)*EXP($C$5+SQRT($C$4)*F413)^0.5</f>
        <v/>
      </c>
      <c r="Q413" s="17">
        <f>P413*EXP($C$5+SQRT($C$4)*G413)+(Projection!$G$20+MAX(0,Projection!$F$24-P413)/Projection!$C$4-Projection!$G$21)*EXP($C$5+SQRT($C$4)*G413)^0.5</f>
        <v/>
      </c>
      <c r="R413" s="17">
        <f>Q413*EXP($C$5+SQRT($C$4)*H413)+(Projection!$H$20+MAX(0,Projection!$G$24-Q413)/Projection!$C$4-Projection!$H$21)*EXP($C$5+SQRT($C$4)*H413)^0.5</f>
        <v/>
      </c>
      <c r="S413" s="17">
        <f>R413*EXP($C$5+SQRT($C$4)*I413)+(Projection!$I$20+MAX(0,Projection!$H$24-R413)/Projection!$C$4-Projection!$I$21)*EXP($C$5+SQRT($C$4)*I413)^0.5</f>
        <v/>
      </c>
      <c r="T413" s="17">
        <f>S413*EXP($C$5+SQRT($C$4)*J413)+(Projection!$J$20+MAX(0,Projection!$I$24-S413)/Projection!$C$4-Projection!$J$21)*EXP($C$5+SQRT($C$4)*J413)^0.5</f>
        <v/>
      </c>
      <c r="U413" s="17">
        <f>T413*EXP($C$5+SQRT($C$4)*K413)+(Projection!$K$20+MAX(0,Projection!$J$24-T413)/Projection!$C$4-Projection!$K$21)*EXP($C$5+SQRT($C$4)*K413)^0.5</f>
        <v/>
      </c>
      <c r="V413" s="17">
        <f>U413*EXP($C$5+SQRT($C$4)*L413)+(Projection!$L$20+MAX(0,Projection!$K$24-U413)/Projection!$C$4-Projection!$L$21)*EXP($C$5+SQRT($C$4)*L413)^0.5</f>
        <v/>
      </c>
      <c r="W413" s="13">
        <f>M413/Projection!$C$24</f>
        <v/>
      </c>
      <c r="X413" s="13">
        <f>N413/Projection!$D$24</f>
        <v/>
      </c>
      <c r="Y413" s="13">
        <f>O413/Projection!$E$24</f>
        <v/>
      </c>
      <c r="Z413" s="13">
        <f>P413/Projection!$F$24</f>
        <v/>
      </c>
      <c r="AA413" s="13">
        <f>Q413/Projection!$G$24</f>
        <v/>
      </c>
      <c r="AB413" s="13">
        <f>R413/Projection!$H$24</f>
        <v/>
      </c>
      <c r="AC413" s="13">
        <f>S413/Projection!$I$24</f>
        <v/>
      </c>
      <c r="AD413" s="13">
        <f>T413/Projection!$J$24</f>
        <v/>
      </c>
      <c r="AE413" s="13">
        <f>U413/Projection!$K$24</f>
        <v/>
      </c>
      <c r="AF413" s="13">
        <f>V413/Projection!$L$24</f>
        <v/>
      </c>
      <c r="AG413" s="13">
        <f>MIN(W413:AF413)</f>
        <v/>
      </c>
    </row>
    <row r="414">
      <c r="B414" s="2" t="n">
        <v>401</v>
      </c>
      <c r="C414" s="20" t="n">
        <v>-1.513435</v>
      </c>
      <c r="D414" s="20" t="n">
        <v>-0.211021</v>
      </c>
      <c r="E414" s="20" t="n">
        <v>-0.7655920000000001</v>
      </c>
      <c r="F414" s="20" t="n">
        <v>-1.306452</v>
      </c>
      <c r="G414" s="20" t="n">
        <v>-0.541998</v>
      </c>
      <c r="H414" s="20" t="n">
        <v>-0.01916</v>
      </c>
      <c r="I414" s="20" t="n">
        <v>-2.270592</v>
      </c>
      <c r="J414" s="20" t="n">
        <v>-0.049546</v>
      </c>
      <c r="K414" s="20" t="n">
        <v>-1.986841</v>
      </c>
      <c r="L414" s="20" t="n">
        <v>0.641165</v>
      </c>
      <c r="M414" s="17">
        <f>Projection!$C$13*EXP($C$5+SQRT($C$4)*C414)+(Projection!$C$20+MAX(0,Projection!$C$14-Projection!$C$13)/Projection!$C$4-Projection!$C$21)*EXP($C$5+SQRT($C$4)*C414)^0.5</f>
        <v/>
      </c>
      <c r="N414" s="17">
        <f>M414*EXP($C$5+SQRT($C$4)*D414)+(Projection!$D$20+MAX(0,Projection!$C$24-M414)/Projection!$C$4-Projection!$D$21)*EXP($C$5+SQRT($C$4)*D414)^0.5</f>
        <v/>
      </c>
      <c r="O414" s="17">
        <f>N414*EXP($C$5+SQRT($C$4)*E414)+(Projection!$E$20+MAX(0,Projection!$D$24-N414)/Projection!$C$4-Projection!$E$21)*EXP($C$5+SQRT($C$4)*E414)^0.5</f>
        <v/>
      </c>
      <c r="P414" s="17">
        <f>O414*EXP($C$5+SQRT($C$4)*F414)+(Projection!$F$20+MAX(0,Projection!$E$24-O414)/Projection!$C$4-Projection!$F$21)*EXP($C$5+SQRT($C$4)*F414)^0.5</f>
        <v/>
      </c>
      <c r="Q414" s="17">
        <f>P414*EXP($C$5+SQRT($C$4)*G414)+(Projection!$G$20+MAX(0,Projection!$F$24-P414)/Projection!$C$4-Projection!$G$21)*EXP($C$5+SQRT($C$4)*G414)^0.5</f>
        <v/>
      </c>
      <c r="R414" s="17">
        <f>Q414*EXP($C$5+SQRT($C$4)*H414)+(Projection!$H$20+MAX(0,Projection!$G$24-Q414)/Projection!$C$4-Projection!$H$21)*EXP($C$5+SQRT($C$4)*H414)^0.5</f>
        <v/>
      </c>
      <c r="S414" s="17">
        <f>R414*EXP($C$5+SQRT($C$4)*I414)+(Projection!$I$20+MAX(0,Projection!$H$24-R414)/Projection!$C$4-Projection!$I$21)*EXP($C$5+SQRT($C$4)*I414)^0.5</f>
        <v/>
      </c>
      <c r="T414" s="17">
        <f>S414*EXP($C$5+SQRT($C$4)*J414)+(Projection!$J$20+MAX(0,Projection!$I$24-S414)/Projection!$C$4-Projection!$J$21)*EXP($C$5+SQRT($C$4)*J414)^0.5</f>
        <v/>
      </c>
      <c r="U414" s="17">
        <f>T414*EXP($C$5+SQRT($C$4)*K414)+(Projection!$K$20+MAX(0,Projection!$J$24-T414)/Projection!$C$4-Projection!$K$21)*EXP($C$5+SQRT($C$4)*K414)^0.5</f>
        <v/>
      </c>
      <c r="V414" s="17">
        <f>U414*EXP($C$5+SQRT($C$4)*L414)+(Projection!$L$20+MAX(0,Projection!$K$24-U414)/Projection!$C$4-Projection!$L$21)*EXP($C$5+SQRT($C$4)*L414)^0.5</f>
        <v/>
      </c>
      <c r="W414" s="13">
        <f>M414/Projection!$C$24</f>
        <v/>
      </c>
      <c r="X414" s="13">
        <f>N414/Projection!$D$24</f>
        <v/>
      </c>
      <c r="Y414" s="13">
        <f>O414/Projection!$E$24</f>
        <v/>
      </c>
      <c r="Z414" s="13">
        <f>P414/Projection!$F$24</f>
        <v/>
      </c>
      <c r="AA414" s="13">
        <f>Q414/Projection!$G$24</f>
        <v/>
      </c>
      <c r="AB414" s="13">
        <f>R414/Projection!$H$24</f>
        <v/>
      </c>
      <c r="AC414" s="13">
        <f>S414/Projection!$I$24</f>
        <v/>
      </c>
      <c r="AD414" s="13">
        <f>T414/Projection!$J$24</f>
        <v/>
      </c>
      <c r="AE414" s="13">
        <f>U414/Projection!$K$24</f>
        <v/>
      </c>
      <c r="AF414" s="13">
        <f>V414/Projection!$L$24</f>
        <v/>
      </c>
      <c r="AG414" s="13">
        <f>MIN(W414:AF414)</f>
        <v/>
      </c>
    </row>
    <row r="415">
      <c r="B415" s="2" t="n">
        <v>402</v>
      </c>
      <c r="C415" s="20" t="n">
        <v>-0.378902</v>
      </c>
      <c r="D415" s="20" t="n">
        <v>2.471879</v>
      </c>
      <c r="E415" s="20" t="n">
        <v>-0.034847</v>
      </c>
      <c r="F415" s="20" t="n">
        <v>0.130673</v>
      </c>
      <c r="G415" s="20" t="n">
        <v>2.732331</v>
      </c>
      <c r="H415" s="20" t="n">
        <v>0.012316</v>
      </c>
      <c r="I415" s="20" t="n">
        <v>0.120584</v>
      </c>
      <c r="J415" s="20" t="n">
        <v>-0.042919</v>
      </c>
      <c r="K415" s="20" t="n">
        <v>1.846232</v>
      </c>
      <c r="L415" s="20" t="n">
        <v>-0.003734</v>
      </c>
      <c r="M415" s="17">
        <f>Projection!$C$13*EXP($C$5+SQRT($C$4)*C415)+(Projection!$C$20+MAX(0,Projection!$C$14-Projection!$C$13)/Projection!$C$4-Projection!$C$21)*EXP($C$5+SQRT($C$4)*C415)^0.5</f>
        <v/>
      </c>
      <c r="N415" s="17">
        <f>M415*EXP($C$5+SQRT($C$4)*D415)+(Projection!$D$20+MAX(0,Projection!$C$24-M415)/Projection!$C$4-Projection!$D$21)*EXP($C$5+SQRT($C$4)*D415)^0.5</f>
        <v/>
      </c>
      <c r="O415" s="17">
        <f>N415*EXP($C$5+SQRT($C$4)*E415)+(Projection!$E$20+MAX(0,Projection!$D$24-N415)/Projection!$C$4-Projection!$E$21)*EXP($C$5+SQRT($C$4)*E415)^0.5</f>
        <v/>
      </c>
      <c r="P415" s="17">
        <f>O415*EXP($C$5+SQRT($C$4)*F415)+(Projection!$F$20+MAX(0,Projection!$E$24-O415)/Projection!$C$4-Projection!$F$21)*EXP($C$5+SQRT($C$4)*F415)^0.5</f>
        <v/>
      </c>
      <c r="Q415" s="17">
        <f>P415*EXP($C$5+SQRT($C$4)*G415)+(Projection!$G$20+MAX(0,Projection!$F$24-P415)/Projection!$C$4-Projection!$G$21)*EXP($C$5+SQRT($C$4)*G415)^0.5</f>
        <v/>
      </c>
      <c r="R415" s="17">
        <f>Q415*EXP($C$5+SQRT($C$4)*H415)+(Projection!$H$20+MAX(0,Projection!$G$24-Q415)/Projection!$C$4-Projection!$H$21)*EXP($C$5+SQRT($C$4)*H415)^0.5</f>
        <v/>
      </c>
      <c r="S415" s="17">
        <f>R415*EXP($C$5+SQRT($C$4)*I415)+(Projection!$I$20+MAX(0,Projection!$H$24-R415)/Projection!$C$4-Projection!$I$21)*EXP($C$5+SQRT($C$4)*I415)^0.5</f>
        <v/>
      </c>
      <c r="T415" s="17">
        <f>S415*EXP($C$5+SQRT($C$4)*J415)+(Projection!$J$20+MAX(0,Projection!$I$24-S415)/Projection!$C$4-Projection!$J$21)*EXP($C$5+SQRT($C$4)*J415)^0.5</f>
        <v/>
      </c>
      <c r="U415" s="17">
        <f>T415*EXP($C$5+SQRT($C$4)*K415)+(Projection!$K$20+MAX(0,Projection!$J$24-T415)/Projection!$C$4-Projection!$K$21)*EXP($C$5+SQRT($C$4)*K415)^0.5</f>
        <v/>
      </c>
      <c r="V415" s="17">
        <f>U415*EXP($C$5+SQRT($C$4)*L415)+(Projection!$L$20+MAX(0,Projection!$K$24-U415)/Projection!$C$4-Projection!$L$21)*EXP($C$5+SQRT($C$4)*L415)^0.5</f>
        <v/>
      </c>
      <c r="W415" s="13">
        <f>M415/Projection!$C$24</f>
        <v/>
      </c>
      <c r="X415" s="13">
        <f>N415/Projection!$D$24</f>
        <v/>
      </c>
      <c r="Y415" s="13">
        <f>O415/Projection!$E$24</f>
        <v/>
      </c>
      <c r="Z415" s="13">
        <f>P415/Projection!$F$24</f>
        <v/>
      </c>
      <c r="AA415" s="13">
        <f>Q415/Projection!$G$24</f>
        <v/>
      </c>
      <c r="AB415" s="13">
        <f>R415/Projection!$H$24</f>
        <v/>
      </c>
      <c r="AC415" s="13">
        <f>S415/Projection!$I$24</f>
        <v/>
      </c>
      <c r="AD415" s="13">
        <f>T415/Projection!$J$24</f>
        <v/>
      </c>
      <c r="AE415" s="13">
        <f>U415/Projection!$K$24</f>
        <v/>
      </c>
      <c r="AF415" s="13">
        <f>V415/Projection!$L$24</f>
        <v/>
      </c>
      <c r="AG415" s="13">
        <f>MIN(W415:AF415)</f>
        <v/>
      </c>
    </row>
    <row r="416">
      <c r="B416" s="2" t="n">
        <v>403</v>
      </c>
      <c r="C416" s="20" t="n">
        <v>0.10886</v>
      </c>
      <c r="D416" s="20" t="n">
        <v>1.382834</v>
      </c>
      <c r="E416" s="20" t="n">
        <v>0.301583</v>
      </c>
      <c r="F416" s="20" t="n">
        <v>1.006932</v>
      </c>
      <c r="G416" s="20" t="n">
        <v>-1.115064</v>
      </c>
      <c r="H416" s="20" t="n">
        <v>-0.361804</v>
      </c>
      <c r="I416" s="20" t="n">
        <v>-0.015502</v>
      </c>
      <c r="J416" s="20" t="n">
        <v>-0.372103</v>
      </c>
      <c r="K416" s="20" t="n">
        <v>-0.510204</v>
      </c>
      <c r="L416" s="20" t="n">
        <v>1.245665</v>
      </c>
      <c r="M416" s="17">
        <f>Projection!$C$13*EXP($C$5+SQRT($C$4)*C416)+(Projection!$C$20+MAX(0,Projection!$C$14-Projection!$C$13)/Projection!$C$4-Projection!$C$21)*EXP($C$5+SQRT($C$4)*C416)^0.5</f>
        <v/>
      </c>
      <c r="N416" s="17">
        <f>M416*EXP($C$5+SQRT($C$4)*D416)+(Projection!$D$20+MAX(0,Projection!$C$24-M416)/Projection!$C$4-Projection!$D$21)*EXP($C$5+SQRT($C$4)*D416)^0.5</f>
        <v/>
      </c>
      <c r="O416" s="17">
        <f>N416*EXP($C$5+SQRT($C$4)*E416)+(Projection!$E$20+MAX(0,Projection!$D$24-N416)/Projection!$C$4-Projection!$E$21)*EXP($C$5+SQRT($C$4)*E416)^0.5</f>
        <v/>
      </c>
      <c r="P416" s="17">
        <f>O416*EXP($C$5+SQRT($C$4)*F416)+(Projection!$F$20+MAX(0,Projection!$E$24-O416)/Projection!$C$4-Projection!$F$21)*EXP($C$5+SQRT($C$4)*F416)^0.5</f>
        <v/>
      </c>
      <c r="Q416" s="17">
        <f>P416*EXP($C$5+SQRT($C$4)*G416)+(Projection!$G$20+MAX(0,Projection!$F$24-P416)/Projection!$C$4-Projection!$G$21)*EXP($C$5+SQRT($C$4)*G416)^0.5</f>
        <v/>
      </c>
      <c r="R416" s="17">
        <f>Q416*EXP($C$5+SQRT($C$4)*H416)+(Projection!$H$20+MAX(0,Projection!$G$24-Q416)/Projection!$C$4-Projection!$H$21)*EXP($C$5+SQRT($C$4)*H416)^0.5</f>
        <v/>
      </c>
      <c r="S416" s="17">
        <f>R416*EXP($C$5+SQRT($C$4)*I416)+(Projection!$I$20+MAX(0,Projection!$H$24-R416)/Projection!$C$4-Projection!$I$21)*EXP($C$5+SQRT($C$4)*I416)^0.5</f>
        <v/>
      </c>
      <c r="T416" s="17">
        <f>S416*EXP($C$5+SQRT($C$4)*J416)+(Projection!$J$20+MAX(0,Projection!$I$24-S416)/Projection!$C$4-Projection!$J$21)*EXP($C$5+SQRT($C$4)*J416)^0.5</f>
        <v/>
      </c>
      <c r="U416" s="17">
        <f>T416*EXP($C$5+SQRT($C$4)*K416)+(Projection!$K$20+MAX(0,Projection!$J$24-T416)/Projection!$C$4-Projection!$K$21)*EXP($C$5+SQRT($C$4)*K416)^0.5</f>
        <v/>
      </c>
      <c r="V416" s="17">
        <f>U416*EXP($C$5+SQRT($C$4)*L416)+(Projection!$L$20+MAX(0,Projection!$K$24-U416)/Projection!$C$4-Projection!$L$21)*EXP($C$5+SQRT($C$4)*L416)^0.5</f>
        <v/>
      </c>
      <c r="W416" s="13">
        <f>M416/Projection!$C$24</f>
        <v/>
      </c>
      <c r="X416" s="13">
        <f>N416/Projection!$D$24</f>
        <v/>
      </c>
      <c r="Y416" s="13">
        <f>O416/Projection!$E$24</f>
        <v/>
      </c>
      <c r="Z416" s="13">
        <f>P416/Projection!$F$24</f>
        <v/>
      </c>
      <c r="AA416" s="13">
        <f>Q416/Projection!$G$24</f>
        <v/>
      </c>
      <c r="AB416" s="13">
        <f>R416/Projection!$H$24</f>
        <v/>
      </c>
      <c r="AC416" s="13">
        <f>S416/Projection!$I$24</f>
        <v/>
      </c>
      <c r="AD416" s="13">
        <f>T416/Projection!$J$24</f>
        <v/>
      </c>
      <c r="AE416" s="13">
        <f>U416/Projection!$K$24</f>
        <v/>
      </c>
      <c r="AF416" s="13">
        <f>V416/Projection!$L$24</f>
        <v/>
      </c>
      <c r="AG416" s="13">
        <f>MIN(W416:AF416)</f>
        <v/>
      </c>
    </row>
    <row r="417">
      <c r="B417" s="2" t="n">
        <v>404</v>
      </c>
      <c r="C417" s="20" t="n">
        <v>-0.060698</v>
      </c>
      <c r="D417" s="20" t="n">
        <v>0.505263</v>
      </c>
      <c r="E417" s="20" t="n">
        <v>0.656621</v>
      </c>
      <c r="F417" s="20" t="n">
        <v>0.964261</v>
      </c>
      <c r="G417" s="20" t="n">
        <v>0.047433</v>
      </c>
      <c r="H417" s="20" t="n">
        <v>-1.487818</v>
      </c>
      <c r="I417" s="20" t="n">
        <v>1.317727</v>
      </c>
      <c r="J417" s="20" t="n">
        <v>2.405754</v>
      </c>
      <c r="K417" s="20" t="n">
        <v>-0.563218</v>
      </c>
      <c r="L417" s="20" t="n">
        <v>-0.946295</v>
      </c>
      <c r="M417" s="17">
        <f>Projection!$C$13*EXP($C$5+SQRT($C$4)*C417)+(Projection!$C$20+MAX(0,Projection!$C$14-Projection!$C$13)/Projection!$C$4-Projection!$C$21)*EXP($C$5+SQRT($C$4)*C417)^0.5</f>
        <v/>
      </c>
      <c r="N417" s="17">
        <f>M417*EXP($C$5+SQRT($C$4)*D417)+(Projection!$D$20+MAX(0,Projection!$C$24-M417)/Projection!$C$4-Projection!$D$21)*EXP($C$5+SQRT($C$4)*D417)^0.5</f>
        <v/>
      </c>
      <c r="O417" s="17">
        <f>N417*EXP($C$5+SQRT($C$4)*E417)+(Projection!$E$20+MAX(0,Projection!$D$24-N417)/Projection!$C$4-Projection!$E$21)*EXP($C$5+SQRT($C$4)*E417)^0.5</f>
        <v/>
      </c>
      <c r="P417" s="17">
        <f>O417*EXP($C$5+SQRT($C$4)*F417)+(Projection!$F$20+MAX(0,Projection!$E$24-O417)/Projection!$C$4-Projection!$F$21)*EXP($C$5+SQRT($C$4)*F417)^0.5</f>
        <v/>
      </c>
      <c r="Q417" s="17">
        <f>P417*EXP($C$5+SQRT($C$4)*G417)+(Projection!$G$20+MAX(0,Projection!$F$24-P417)/Projection!$C$4-Projection!$G$21)*EXP($C$5+SQRT($C$4)*G417)^0.5</f>
        <v/>
      </c>
      <c r="R417" s="17">
        <f>Q417*EXP($C$5+SQRT($C$4)*H417)+(Projection!$H$20+MAX(0,Projection!$G$24-Q417)/Projection!$C$4-Projection!$H$21)*EXP($C$5+SQRT($C$4)*H417)^0.5</f>
        <v/>
      </c>
      <c r="S417" s="17">
        <f>R417*EXP($C$5+SQRT($C$4)*I417)+(Projection!$I$20+MAX(0,Projection!$H$24-R417)/Projection!$C$4-Projection!$I$21)*EXP($C$5+SQRT($C$4)*I417)^0.5</f>
        <v/>
      </c>
      <c r="T417" s="17">
        <f>S417*EXP($C$5+SQRT($C$4)*J417)+(Projection!$J$20+MAX(0,Projection!$I$24-S417)/Projection!$C$4-Projection!$J$21)*EXP($C$5+SQRT($C$4)*J417)^0.5</f>
        <v/>
      </c>
      <c r="U417" s="17">
        <f>T417*EXP($C$5+SQRT($C$4)*K417)+(Projection!$K$20+MAX(0,Projection!$J$24-T417)/Projection!$C$4-Projection!$K$21)*EXP($C$5+SQRT($C$4)*K417)^0.5</f>
        <v/>
      </c>
      <c r="V417" s="17">
        <f>U417*EXP($C$5+SQRT($C$4)*L417)+(Projection!$L$20+MAX(0,Projection!$K$24-U417)/Projection!$C$4-Projection!$L$21)*EXP($C$5+SQRT($C$4)*L417)^0.5</f>
        <v/>
      </c>
      <c r="W417" s="13">
        <f>M417/Projection!$C$24</f>
        <v/>
      </c>
      <c r="X417" s="13">
        <f>N417/Projection!$D$24</f>
        <v/>
      </c>
      <c r="Y417" s="13">
        <f>O417/Projection!$E$24</f>
        <v/>
      </c>
      <c r="Z417" s="13">
        <f>P417/Projection!$F$24</f>
        <v/>
      </c>
      <c r="AA417" s="13">
        <f>Q417/Projection!$G$24</f>
        <v/>
      </c>
      <c r="AB417" s="13">
        <f>R417/Projection!$H$24</f>
        <v/>
      </c>
      <c r="AC417" s="13">
        <f>S417/Projection!$I$24</f>
        <v/>
      </c>
      <c r="AD417" s="13">
        <f>T417/Projection!$J$24</f>
        <v/>
      </c>
      <c r="AE417" s="13">
        <f>U417/Projection!$K$24</f>
        <v/>
      </c>
      <c r="AF417" s="13">
        <f>V417/Projection!$L$24</f>
        <v/>
      </c>
      <c r="AG417" s="13">
        <f>MIN(W417:AF417)</f>
        <v/>
      </c>
    </row>
    <row r="418">
      <c r="B418" s="2" t="n">
        <v>405</v>
      </c>
      <c r="C418" s="20" t="n">
        <v>0.62745</v>
      </c>
      <c r="D418" s="20" t="n">
        <v>-0.580278</v>
      </c>
      <c r="E418" s="20" t="n">
        <v>-0.378523</v>
      </c>
      <c r="F418" s="20" t="n">
        <v>0.494713</v>
      </c>
      <c r="G418" s="20" t="n">
        <v>0.649922</v>
      </c>
      <c r="H418" s="20" t="n">
        <v>0.066298</v>
      </c>
      <c r="I418" s="20" t="n">
        <v>1.698114</v>
      </c>
      <c r="J418" s="20" t="n">
        <v>-0.696554</v>
      </c>
      <c r="K418" s="20" t="n">
        <v>-0.7609669999999999</v>
      </c>
      <c r="L418" s="20" t="n">
        <v>0.136996</v>
      </c>
      <c r="M418" s="17">
        <f>Projection!$C$13*EXP($C$5+SQRT($C$4)*C418)+(Projection!$C$20+MAX(0,Projection!$C$14-Projection!$C$13)/Projection!$C$4-Projection!$C$21)*EXP($C$5+SQRT($C$4)*C418)^0.5</f>
        <v/>
      </c>
      <c r="N418" s="17">
        <f>M418*EXP($C$5+SQRT($C$4)*D418)+(Projection!$D$20+MAX(0,Projection!$C$24-M418)/Projection!$C$4-Projection!$D$21)*EXP($C$5+SQRT($C$4)*D418)^0.5</f>
        <v/>
      </c>
      <c r="O418" s="17">
        <f>N418*EXP($C$5+SQRT($C$4)*E418)+(Projection!$E$20+MAX(0,Projection!$D$24-N418)/Projection!$C$4-Projection!$E$21)*EXP($C$5+SQRT($C$4)*E418)^0.5</f>
        <v/>
      </c>
      <c r="P418" s="17">
        <f>O418*EXP($C$5+SQRT($C$4)*F418)+(Projection!$F$20+MAX(0,Projection!$E$24-O418)/Projection!$C$4-Projection!$F$21)*EXP($C$5+SQRT($C$4)*F418)^0.5</f>
        <v/>
      </c>
      <c r="Q418" s="17">
        <f>P418*EXP($C$5+SQRT($C$4)*G418)+(Projection!$G$20+MAX(0,Projection!$F$24-P418)/Projection!$C$4-Projection!$G$21)*EXP($C$5+SQRT($C$4)*G418)^0.5</f>
        <v/>
      </c>
      <c r="R418" s="17">
        <f>Q418*EXP($C$5+SQRT($C$4)*H418)+(Projection!$H$20+MAX(0,Projection!$G$24-Q418)/Projection!$C$4-Projection!$H$21)*EXP($C$5+SQRT($C$4)*H418)^0.5</f>
        <v/>
      </c>
      <c r="S418" s="17">
        <f>R418*EXP($C$5+SQRT($C$4)*I418)+(Projection!$I$20+MAX(0,Projection!$H$24-R418)/Projection!$C$4-Projection!$I$21)*EXP($C$5+SQRT($C$4)*I418)^0.5</f>
        <v/>
      </c>
      <c r="T418" s="17">
        <f>S418*EXP($C$5+SQRT($C$4)*J418)+(Projection!$J$20+MAX(0,Projection!$I$24-S418)/Projection!$C$4-Projection!$J$21)*EXP($C$5+SQRT($C$4)*J418)^0.5</f>
        <v/>
      </c>
      <c r="U418" s="17">
        <f>T418*EXP($C$5+SQRT($C$4)*K418)+(Projection!$K$20+MAX(0,Projection!$J$24-T418)/Projection!$C$4-Projection!$K$21)*EXP($C$5+SQRT($C$4)*K418)^0.5</f>
        <v/>
      </c>
      <c r="V418" s="17">
        <f>U418*EXP($C$5+SQRT($C$4)*L418)+(Projection!$L$20+MAX(0,Projection!$K$24-U418)/Projection!$C$4-Projection!$L$21)*EXP($C$5+SQRT($C$4)*L418)^0.5</f>
        <v/>
      </c>
      <c r="W418" s="13">
        <f>M418/Projection!$C$24</f>
        <v/>
      </c>
      <c r="X418" s="13">
        <f>N418/Projection!$D$24</f>
        <v/>
      </c>
      <c r="Y418" s="13">
        <f>O418/Projection!$E$24</f>
        <v/>
      </c>
      <c r="Z418" s="13">
        <f>P418/Projection!$F$24</f>
        <v/>
      </c>
      <c r="AA418" s="13">
        <f>Q418/Projection!$G$24</f>
        <v/>
      </c>
      <c r="AB418" s="13">
        <f>R418/Projection!$H$24</f>
        <v/>
      </c>
      <c r="AC418" s="13">
        <f>S418/Projection!$I$24</f>
        <v/>
      </c>
      <c r="AD418" s="13">
        <f>T418/Projection!$J$24</f>
        <v/>
      </c>
      <c r="AE418" s="13">
        <f>U418/Projection!$K$24</f>
        <v/>
      </c>
      <c r="AF418" s="13">
        <f>V418/Projection!$L$24</f>
        <v/>
      </c>
      <c r="AG418" s="13">
        <f>MIN(W418:AF418)</f>
        <v/>
      </c>
    </row>
    <row r="419">
      <c r="B419" s="2" t="n">
        <v>406</v>
      </c>
      <c r="C419" s="20" t="n">
        <v>-0.732527</v>
      </c>
      <c r="D419" s="20" t="n">
        <v>0.23972</v>
      </c>
      <c r="E419" s="20" t="n">
        <v>-0.334798</v>
      </c>
      <c r="F419" s="20" t="n">
        <v>-0.24413</v>
      </c>
      <c r="G419" s="20" t="n">
        <v>1.002773</v>
      </c>
      <c r="H419" s="20" t="n">
        <v>-0.206261</v>
      </c>
      <c r="I419" s="20" t="n">
        <v>0.878055</v>
      </c>
      <c r="J419" s="20" t="n">
        <v>0.898477</v>
      </c>
      <c r="K419" s="20" t="n">
        <v>1.078514</v>
      </c>
      <c r="L419" s="20" t="n">
        <v>-0.728838</v>
      </c>
      <c r="M419" s="17">
        <f>Projection!$C$13*EXP($C$5+SQRT($C$4)*C419)+(Projection!$C$20+MAX(0,Projection!$C$14-Projection!$C$13)/Projection!$C$4-Projection!$C$21)*EXP($C$5+SQRT($C$4)*C419)^0.5</f>
        <v/>
      </c>
      <c r="N419" s="17">
        <f>M419*EXP($C$5+SQRT($C$4)*D419)+(Projection!$D$20+MAX(0,Projection!$C$24-M419)/Projection!$C$4-Projection!$D$21)*EXP($C$5+SQRT($C$4)*D419)^0.5</f>
        <v/>
      </c>
      <c r="O419" s="17">
        <f>N419*EXP($C$5+SQRT($C$4)*E419)+(Projection!$E$20+MAX(0,Projection!$D$24-N419)/Projection!$C$4-Projection!$E$21)*EXP($C$5+SQRT($C$4)*E419)^0.5</f>
        <v/>
      </c>
      <c r="P419" s="17">
        <f>O419*EXP($C$5+SQRT($C$4)*F419)+(Projection!$F$20+MAX(0,Projection!$E$24-O419)/Projection!$C$4-Projection!$F$21)*EXP($C$5+SQRT($C$4)*F419)^0.5</f>
        <v/>
      </c>
      <c r="Q419" s="17">
        <f>P419*EXP($C$5+SQRT($C$4)*G419)+(Projection!$G$20+MAX(0,Projection!$F$24-P419)/Projection!$C$4-Projection!$G$21)*EXP($C$5+SQRT($C$4)*G419)^0.5</f>
        <v/>
      </c>
      <c r="R419" s="17">
        <f>Q419*EXP($C$5+SQRT($C$4)*H419)+(Projection!$H$20+MAX(0,Projection!$G$24-Q419)/Projection!$C$4-Projection!$H$21)*EXP($C$5+SQRT($C$4)*H419)^0.5</f>
        <v/>
      </c>
      <c r="S419" s="17">
        <f>R419*EXP($C$5+SQRT($C$4)*I419)+(Projection!$I$20+MAX(0,Projection!$H$24-R419)/Projection!$C$4-Projection!$I$21)*EXP($C$5+SQRT($C$4)*I419)^0.5</f>
        <v/>
      </c>
      <c r="T419" s="17">
        <f>S419*EXP($C$5+SQRT($C$4)*J419)+(Projection!$J$20+MAX(0,Projection!$I$24-S419)/Projection!$C$4-Projection!$J$21)*EXP($C$5+SQRT($C$4)*J419)^0.5</f>
        <v/>
      </c>
      <c r="U419" s="17">
        <f>T419*EXP($C$5+SQRT($C$4)*K419)+(Projection!$K$20+MAX(0,Projection!$J$24-T419)/Projection!$C$4-Projection!$K$21)*EXP($C$5+SQRT($C$4)*K419)^0.5</f>
        <v/>
      </c>
      <c r="V419" s="17">
        <f>U419*EXP($C$5+SQRT($C$4)*L419)+(Projection!$L$20+MAX(0,Projection!$K$24-U419)/Projection!$C$4-Projection!$L$21)*EXP($C$5+SQRT($C$4)*L419)^0.5</f>
        <v/>
      </c>
      <c r="W419" s="13">
        <f>M419/Projection!$C$24</f>
        <v/>
      </c>
      <c r="X419" s="13">
        <f>N419/Projection!$D$24</f>
        <v/>
      </c>
      <c r="Y419" s="13">
        <f>O419/Projection!$E$24</f>
        <v/>
      </c>
      <c r="Z419" s="13">
        <f>P419/Projection!$F$24</f>
        <v/>
      </c>
      <c r="AA419" s="13">
        <f>Q419/Projection!$G$24</f>
        <v/>
      </c>
      <c r="AB419" s="13">
        <f>R419/Projection!$H$24</f>
        <v/>
      </c>
      <c r="AC419" s="13">
        <f>S419/Projection!$I$24</f>
        <v/>
      </c>
      <c r="AD419" s="13">
        <f>T419/Projection!$J$24</f>
        <v/>
      </c>
      <c r="AE419" s="13">
        <f>U419/Projection!$K$24</f>
        <v/>
      </c>
      <c r="AF419" s="13">
        <f>V419/Projection!$L$24</f>
        <v/>
      </c>
      <c r="AG419" s="13">
        <f>MIN(W419:AF419)</f>
        <v/>
      </c>
    </row>
    <row r="420">
      <c r="B420" s="2" t="n">
        <v>407</v>
      </c>
      <c r="C420" s="20" t="n">
        <v>0.04389</v>
      </c>
      <c r="D420" s="20" t="n">
        <v>0.842311</v>
      </c>
      <c r="E420" s="20" t="n">
        <v>-0.369907</v>
      </c>
      <c r="F420" s="20" t="n">
        <v>-0.484002</v>
      </c>
      <c r="G420" s="20" t="n">
        <v>1.083779</v>
      </c>
      <c r="H420" s="20" t="n">
        <v>-0.531311</v>
      </c>
      <c r="I420" s="20" t="n">
        <v>0.465908</v>
      </c>
      <c r="J420" s="20" t="n">
        <v>-1.271145</v>
      </c>
      <c r="K420" s="20" t="n">
        <v>-0.747053</v>
      </c>
      <c r="L420" s="20" t="n">
        <v>2.057149</v>
      </c>
      <c r="M420" s="17">
        <f>Projection!$C$13*EXP($C$5+SQRT($C$4)*C420)+(Projection!$C$20+MAX(0,Projection!$C$14-Projection!$C$13)/Projection!$C$4-Projection!$C$21)*EXP($C$5+SQRT($C$4)*C420)^0.5</f>
        <v/>
      </c>
      <c r="N420" s="17">
        <f>M420*EXP($C$5+SQRT($C$4)*D420)+(Projection!$D$20+MAX(0,Projection!$C$24-M420)/Projection!$C$4-Projection!$D$21)*EXP($C$5+SQRT($C$4)*D420)^0.5</f>
        <v/>
      </c>
      <c r="O420" s="17">
        <f>N420*EXP($C$5+SQRT($C$4)*E420)+(Projection!$E$20+MAX(0,Projection!$D$24-N420)/Projection!$C$4-Projection!$E$21)*EXP($C$5+SQRT($C$4)*E420)^0.5</f>
        <v/>
      </c>
      <c r="P420" s="17">
        <f>O420*EXP($C$5+SQRT($C$4)*F420)+(Projection!$F$20+MAX(0,Projection!$E$24-O420)/Projection!$C$4-Projection!$F$21)*EXP($C$5+SQRT($C$4)*F420)^0.5</f>
        <v/>
      </c>
      <c r="Q420" s="17">
        <f>P420*EXP($C$5+SQRT($C$4)*G420)+(Projection!$G$20+MAX(0,Projection!$F$24-P420)/Projection!$C$4-Projection!$G$21)*EXP($C$5+SQRT($C$4)*G420)^0.5</f>
        <v/>
      </c>
      <c r="R420" s="17">
        <f>Q420*EXP($C$5+SQRT($C$4)*H420)+(Projection!$H$20+MAX(0,Projection!$G$24-Q420)/Projection!$C$4-Projection!$H$21)*EXP($C$5+SQRT($C$4)*H420)^0.5</f>
        <v/>
      </c>
      <c r="S420" s="17">
        <f>R420*EXP($C$5+SQRT($C$4)*I420)+(Projection!$I$20+MAX(0,Projection!$H$24-R420)/Projection!$C$4-Projection!$I$21)*EXP($C$5+SQRT($C$4)*I420)^0.5</f>
        <v/>
      </c>
      <c r="T420" s="17">
        <f>S420*EXP($C$5+SQRT($C$4)*J420)+(Projection!$J$20+MAX(0,Projection!$I$24-S420)/Projection!$C$4-Projection!$J$21)*EXP($C$5+SQRT($C$4)*J420)^0.5</f>
        <v/>
      </c>
      <c r="U420" s="17">
        <f>T420*EXP($C$5+SQRT($C$4)*K420)+(Projection!$K$20+MAX(0,Projection!$J$24-T420)/Projection!$C$4-Projection!$K$21)*EXP($C$5+SQRT($C$4)*K420)^0.5</f>
        <v/>
      </c>
      <c r="V420" s="17">
        <f>U420*EXP($C$5+SQRT($C$4)*L420)+(Projection!$L$20+MAX(0,Projection!$K$24-U420)/Projection!$C$4-Projection!$L$21)*EXP($C$5+SQRT($C$4)*L420)^0.5</f>
        <v/>
      </c>
      <c r="W420" s="13">
        <f>M420/Projection!$C$24</f>
        <v/>
      </c>
      <c r="X420" s="13">
        <f>N420/Projection!$D$24</f>
        <v/>
      </c>
      <c r="Y420" s="13">
        <f>O420/Projection!$E$24</f>
        <v/>
      </c>
      <c r="Z420" s="13">
        <f>P420/Projection!$F$24</f>
        <v/>
      </c>
      <c r="AA420" s="13">
        <f>Q420/Projection!$G$24</f>
        <v/>
      </c>
      <c r="AB420" s="13">
        <f>R420/Projection!$H$24</f>
        <v/>
      </c>
      <c r="AC420" s="13">
        <f>S420/Projection!$I$24</f>
        <v/>
      </c>
      <c r="AD420" s="13">
        <f>T420/Projection!$J$24</f>
        <v/>
      </c>
      <c r="AE420" s="13">
        <f>U420/Projection!$K$24</f>
        <v/>
      </c>
      <c r="AF420" s="13">
        <f>V420/Projection!$L$24</f>
        <v/>
      </c>
      <c r="AG420" s="13">
        <f>MIN(W420:AF420)</f>
        <v/>
      </c>
    </row>
    <row r="421">
      <c r="B421" s="2" t="n">
        <v>408</v>
      </c>
      <c r="C421" s="20" t="n">
        <v>0.730261</v>
      </c>
      <c r="D421" s="20" t="n">
        <v>1.403465</v>
      </c>
      <c r="E421" s="20" t="n">
        <v>-0.740255</v>
      </c>
      <c r="F421" s="20" t="n">
        <v>-0.749549</v>
      </c>
      <c r="G421" s="20" t="n">
        <v>0.449937</v>
      </c>
      <c r="H421" s="20" t="n">
        <v>-1.280084</v>
      </c>
      <c r="I421" s="20" t="n">
        <v>0.889812</v>
      </c>
      <c r="J421" s="20" t="n">
        <v>-0.924748</v>
      </c>
      <c r="K421" s="20" t="n">
        <v>-0.7989889999999999</v>
      </c>
      <c r="L421" s="20" t="n">
        <v>-0.087354</v>
      </c>
      <c r="M421" s="17">
        <f>Projection!$C$13*EXP($C$5+SQRT($C$4)*C421)+(Projection!$C$20+MAX(0,Projection!$C$14-Projection!$C$13)/Projection!$C$4-Projection!$C$21)*EXP($C$5+SQRT($C$4)*C421)^0.5</f>
        <v/>
      </c>
      <c r="N421" s="17">
        <f>M421*EXP($C$5+SQRT($C$4)*D421)+(Projection!$D$20+MAX(0,Projection!$C$24-M421)/Projection!$C$4-Projection!$D$21)*EXP($C$5+SQRT($C$4)*D421)^0.5</f>
        <v/>
      </c>
      <c r="O421" s="17">
        <f>N421*EXP($C$5+SQRT($C$4)*E421)+(Projection!$E$20+MAX(0,Projection!$D$24-N421)/Projection!$C$4-Projection!$E$21)*EXP($C$5+SQRT($C$4)*E421)^0.5</f>
        <v/>
      </c>
      <c r="P421" s="17">
        <f>O421*EXP($C$5+SQRT($C$4)*F421)+(Projection!$F$20+MAX(0,Projection!$E$24-O421)/Projection!$C$4-Projection!$F$21)*EXP($C$5+SQRT($C$4)*F421)^0.5</f>
        <v/>
      </c>
      <c r="Q421" s="17">
        <f>P421*EXP($C$5+SQRT($C$4)*G421)+(Projection!$G$20+MAX(0,Projection!$F$24-P421)/Projection!$C$4-Projection!$G$21)*EXP($C$5+SQRT($C$4)*G421)^0.5</f>
        <v/>
      </c>
      <c r="R421" s="17">
        <f>Q421*EXP($C$5+SQRT($C$4)*H421)+(Projection!$H$20+MAX(0,Projection!$G$24-Q421)/Projection!$C$4-Projection!$H$21)*EXP($C$5+SQRT($C$4)*H421)^0.5</f>
        <v/>
      </c>
      <c r="S421" s="17">
        <f>R421*EXP($C$5+SQRT($C$4)*I421)+(Projection!$I$20+MAX(0,Projection!$H$24-R421)/Projection!$C$4-Projection!$I$21)*EXP($C$5+SQRT($C$4)*I421)^0.5</f>
        <v/>
      </c>
      <c r="T421" s="17">
        <f>S421*EXP($C$5+SQRT($C$4)*J421)+(Projection!$J$20+MAX(0,Projection!$I$24-S421)/Projection!$C$4-Projection!$J$21)*EXP($C$5+SQRT($C$4)*J421)^0.5</f>
        <v/>
      </c>
      <c r="U421" s="17">
        <f>T421*EXP($C$5+SQRT($C$4)*K421)+(Projection!$K$20+MAX(0,Projection!$J$24-T421)/Projection!$C$4-Projection!$K$21)*EXP($C$5+SQRT($C$4)*K421)^0.5</f>
        <v/>
      </c>
      <c r="V421" s="17">
        <f>U421*EXP($C$5+SQRT($C$4)*L421)+(Projection!$L$20+MAX(0,Projection!$K$24-U421)/Projection!$C$4-Projection!$L$21)*EXP($C$5+SQRT($C$4)*L421)^0.5</f>
        <v/>
      </c>
      <c r="W421" s="13">
        <f>M421/Projection!$C$24</f>
        <v/>
      </c>
      <c r="X421" s="13">
        <f>N421/Projection!$D$24</f>
        <v/>
      </c>
      <c r="Y421" s="13">
        <f>O421/Projection!$E$24</f>
        <v/>
      </c>
      <c r="Z421" s="13">
        <f>P421/Projection!$F$24</f>
        <v/>
      </c>
      <c r="AA421" s="13">
        <f>Q421/Projection!$G$24</f>
        <v/>
      </c>
      <c r="AB421" s="13">
        <f>R421/Projection!$H$24</f>
        <v/>
      </c>
      <c r="AC421" s="13">
        <f>S421/Projection!$I$24</f>
        <v/>
      </c>
      <c r="AD421" s="13">
        <f>T421/Projection!$J$24</f>
        <v/>
      </c>
      <c r="AE421" s="13">
        <f>U421/Projection!$K$24</f>
        <v/>
      </c>
      <c r="AF421" s="13">
        <f>V421/Projection!$L$24</f>
        <v/>
      </c>
      <c r="AG421" s="13">
        <f>MIN(W421:AF421)</f>
        <v/>
      </c>
    </row>
    <row r="422">
      <c r="B422" s="2" t="n">
        <v>409</v>
      </c>
      <c r="C422" s="20" t="n">
        <v>-0.208451</v>
      </c>
      <c r="D422" s="20" t="n">
        <v>2.135743</v>
      </c>
      <c r="E422" s="20" t="n">
        <v>-0.805769</v>
      </c>
      <c r="F422" s="20" t="n">
        <v>0.154649</v>
      </c>
      <c r="G422" s="20" t="n">
        <v>-0.073364</v>
      </c>
      <c r="H422" s="20" t="n">
        <v>0.439318</v>
      </c>
      <c r="I422" s="20" t="n">
        <v>0.07162399999999999</v>
      </c>
      <c r="J422" s="20" t="n">
        <v>-0.02535</v>
      </c>
      <c r="K422" s="20" t="n">
        <v>-1.038979</v>
      </c>
      <c r="L422" s="20" t="n">
        <v>-1.078197</v>
      </c>
      <c r="M422" s="17">
        <f>Projection!$C$13*EXP($C$5+SQRT($C$4)*C422)+(Projection!$C$20+MAX(0,Projection!$C$14-Projection!$C$13)/Projection!$C$4-Projection!$C$21)*EXP($C$5+SQRT($C$4)*C422)^0.5</f>
        <v/>
      </c>
      <c r="N422" s="17">
        <f>M422*EXP($C$5+SQRT($C$4)*D422)+(Projection!$D$20+MAX(0,Projection!$C$24-M422)/Projection!$C$4-Projection!$D$21)*EXP($C$5+SQRT($C$4)*D422)^0.5</f>
        <v/>
      </c>
      <c r="O422" s="17">
        <f>N422*EXP($C$5+SQRT($C$4)*E422)+(Projection!$E$20+MAX(0,Projection!$D$24-N422)/Projection!$C$4-Projection!$E$21)*EXP($C$5+SQRT($C$4)*E422)^0.5</f>
        <v/>
      </c>
      <c r="P422" s="17">
        <f>O422*EXP($C$5+SQRT($C$4)*F422)+(Projection!$F$20+MAX(0,Projection!$E$24-O422)/Projection!$C$4-Projection!$F$21)*EXP($C$5+SQRT($C$4)*F422)^0.5</f>
        <v/>
      </c>
      <c r="Q422" s="17">
        <f>P422*EXP($C$5+SQRT($C$4)*G422)+(Projection!$G$20+MAX(0,Projection!$F$24-P422)/Projection!$C$4-Projection!$G$21)*EXP($C$5+SQRT($C$4)*G422)^0.5</f>
        <v/>
      </c>
      <c r="R422" s="17">
        <f>Q422*EXP($C$5+SQRT($C$4)*H422)+(Projection!$H$20+MAX(0,Projection!$G$24-Q422)/Projection!$C$4-Projection!$H$21)*EXP($C$5+SQRT($C$4)*H422)^0.5</f>
        <v/>
      </c>
      <c r="S422" s="17">
        <f>R422*EXP($C$5+SQRT($C$4)*I422)+(Projection!$I$20+MAX(0,Projection!$H$24-R422)/Projection!$C$4-Projection!$I$21)*EXP($C$5+SQRT($C$4)*I422)^0.5</f>
        <v/>
      </c>
      <c r="T422" s="17">
        <f>S422*EXP($C$5+SQRT($C$4)*J422)+(Projection!$J$20+MAX(0,Projection!$I$24-S422)/Projection!$C$4-Projection!$J$21)*EXP($C$5+SQRT($C$4)*J422)^0.5</f>
        <v/>
      </c>
      <c r="U422" s="17">
        <f>T422*EXP($C$5+SQRT($C$4)*K422)+(Projection!$K$20+MAX(0,Projection!$J$24-T422)/Projection!$C$4-Projection!$K$21)*EXP($C$5+SQRT($C$4)*K422)^0.5</f>
        <v/>
      </c>
      <c r="V422" s="17">
        <f>U422*EXP($C$5+SQRT($C$4)*L422)+(Projection!$L$20+MAX(0,Projection!$K$24-U422)/Projection!$C$4-Projection!$L$21)*EXP($C$5+SQRT($C$4)*L422)^0.5</f>
        <v/>
      </c>
      <c r="W422" s="13">
        <f>M422/Projection!$C$24</f>
        <v/>
      </c>
      <c r="X422" s="13">
        <f>N422/Projection!$D$24</f>
        <v/>
      </c>
      <c r="Y422" s="13">
        <f>O422/Projection!$E$24</f>
        <v/>
      </c>
      <c r="Z422" s="13">
        <f>P422/Projection!$F$24</f>
        <v/>
      </c>
      <c r="AA422" s="13">
        <f>Q422/Projection!$G$24</f>
        <v/>
      </c>
      <c r="AB422" s="13">
        <f>R422/Projection!$H$24</f>
        <v/>
      </c>
      <c r="AC422" s="13">
        <f>S422/Projection!$I$24</f>
        <v/>
      </c>
      <c r="AD422" s="13">
        <f>T422/Projection!$J$24</f>
        <v/>
      </c>
      <c r="AE422" s="13">
        <f>U422/Projection!$K$24</f>
        <v/>
      </c>
      <c r="AF422" s="13">
        <f>V422/Projection!$L$24</f>
        <v/>
      </c>
      <c r="AG422" s="13">
        <f>MIN(W422:AF422)</f>
        <v/>
      </c>
    </row>
    <row r="423">
      <c r="B423" s="2" t="n">
        <v>410</v>
      </c>
      <c r="C423" s="20" t="n">
        <v>-0.750706</v>
      </c>
      <c r="D423" s="20" t="n">
        <v>-1.931643</v>
      </c>
      <c r="E423" s="20" t="n">
        <v>1.537935</v>
      </c>
      <c r="F423" s="20" t="n">
        <v>-1.923467</v>
      </c>
      <c r="G423" s="20" t="n">
        <v>0.225016</v>
      </c>
      <c r="H423" s="20" t="n">
        <v>0.445355</v>
      </c>
      <c r="I423" s="20" t="n">
        <v>0.129306</v>
      </c>
      <c r="J423" s="20" t="n">
        <v>0.030482</v>
      </c>
      <c r="K423" s="20" t="n">
        <v>-0.956534</v>
      </c>
      <c r="L423" s="20" t="n">
        <v>1.182505</v>
      </c>
      <c r="M423" s="17">
        <f>Projection!$C$13*EXP($C$5+SQRT($C$4)*C423)+(Projection!$C$20+MAX(0,Projection!$C$14-Projection!$C$13)/Projection!$C$4-Projection!$C$21)*EXP($C$5+SQRT($C$4)*C423)^0.5</f>
        <v/>
      </c>
      <c r="N423" s="17">
        <f>M423*EXP($C$5+SQRT($C$4)*D423)+(Projection!$D$20+MAX(0,Projection!$C$24-M423)/Projection!$C$4-Projection!$D$21)*EXP($C$5+SQRT($C$4)*D423)^0.5</f>
        <v/>
      </c>
      <c r="O423" s="17">
        <f>N423*EXP($C$5+SQRT($C$4)*E423)+(Projection!$E$20+MAX(0,Projection!$D$24-N423)/Projection!$C$4-Projection!$E$21)*EXP($C$5+SQRT($C$4)*E423)^0.5</f>
        <v/>
      </c>
      <c r="P423" s="17">
        <f>O423*EXP($C$5+SQRT($C$4)*F423)+(Projection!$F$20+MAX(0,Projection!$E$24-O423)/Projection!$C$4-Projection!$F$21)*EXP($C$5+SQRT($C$4)*F423)^0.5</f>
        <v/>
      </c>
      <c r="Q423" s="17">
        <f>P423*EXP($C$5+SQRT($C$4)*G423)+(Projection!$G$20+MAX(0,Projection!$F$24-P423)/Projection!$C$4-Projection!$G$21)*EXP($C$5+SQRT($C$4)*G423)^0.5</f>
        <v/>
      </c>
      <c r="R423" s="17">
        <f>Q423*EXP($C$5+SQRT($C$4)*H423)+(Projection!$H$20+MAX(0,Projection!$G$24-Q423)/Projection!$C$4-Projection!$H$21)*EXP($C$5+SQRT($C$4)*H423)^0.5</f>
        <v/>
      </c>
      <c r="S423" s="17">
        <f>R423*EXP($C$5+SQRT($C$4)*I423)+(Projection!$I$20+MAX(0,Projection!$H$24-R423)/Projection!$C$4-Projection!$I$21)*EXP($C$5+SQRT($C$4)*I423)^0.5</f>
        <v/>
      </c>
      <c r="T423" s="17">
        <f>S423*EXP($C$5+SQRT($C$4)*J423)+(Projection!$J$20+MAX(0,Projection!$I$24-S423)/Projection!$C$4-Projection!$J$21)*EXP($C$5+SQRT($C$4)*J423)^0.5</f>
        <v/>
      </c>
      <c r="U423" s="17">
        <f>T423*EXP($C$5+SQRT($C$4)*K423)+(Projection!$K$20+MAX(0,Projection!$J$24-T423)/Projection!$C$4-Projection!$K$21)*EXP($C$5+SQRT($C$4)*K423)^0.5</f>
        <v/>
      </c>
      <c r="V423" s="17">
        <f>U423*EXP($C$5+SQRT($C$4)*L423)+(Projection!$L$20+MAX(0,Projection!$K$24-U423)/Projection!$C$4-Projection!$L$21)*EXP($C$5+SQRT($C$4)*L423)^0.5</f>
        <v/>
      </c>
      <c r="W423" s="13">
        <f>M423/Projection!$C$24</f>
        <v/>
      </c>
      <c r="X423" s="13">
        <f>N423/Projection!$D$24</f>
        <v/>
      </c>
      <c r="Y423" s="13">
        <f>O423/Projection!$E$24</f>
        <v/>
      </c>
      <c r="Z423" s="13">
        <f>P423/Projection!$F$24</f>
        <v/>
      </c>
      <c r="AA423" s="13">
        <f>Q423/Projection!$G$24</f>
        <v/>
      </c>
      <c r="AB423" s="13">
        <f>R423/Projection!$H$24</f>
        <v/>
      </c>
      <c r="AC423" s="13">
        <f>S423/Projection!$I$24</f>
        <v/>
      </c>
      <c r="AD423" s="13">
        <f>T423/Projection!$J$24</f>
        <v/>
      </c>
      <c r="AE423" s="13">
        <f>U423/Projection!$K$24</f>
        <v/>
      </c>
      <c r="AF423" s="13">
        <f>V423/Projection!$L$24</f>
        <v/>
      </c>
      <c r="AG423" s="13">
        <f>MIN(W423:AF423)</f>
        <v/>
      </c>
    </row>
    <row r="424">
      <c r="B424" s="2" t="n">
        <v>411</v>
      </c>
      <c r="C424" s="20" t="n">
        <v>-0.40844</v>
      </c>
      <c r="D424" s="20" t="n">
        <v>0.056993</v>
      </c>
      <c r="E424" s="20" t="n">
        <v>-1.412402</v>
      </c>
      <c r="F424" s="20" t="n">
        <v>-0.467133</v>
      </c>
      <c r="G424" s="20" t="n">
        <v>0.307419</v>
      </c>
      <c r="H424" s="20" t="n">
        <v>0.599745</v>
      </c>
      <c r="I424" s="20" t="n">
        <v>-2.152026</v>
      </c>
      <c r="J424" s="20" t="n">
        <v>-0.12948</v>
      </c>
      <c r="K424" s="20" t="n">
        <v>1.036162</v>
      </c>
      <c r="L424" s="20" t="n">
        <v>-0.9758869999999999</v>
      </c>
      <c r="M424" s="17">
        <f>Projection!$C$13*EXP($C$5+SQRT($C$4)*C424)+(Projection!$C$20+MAX(0,Projection!$C$14-Projection!$C$13)/Projection!$C$4-Projection!$C$21)*EXP($C$5+SQRT($C$4)*C424)^0.5</f>
        <v/>
      </c>
      <c r="N424" s="17">
        <f>M424*EXP($C$5+SQRT($C$4)*D424)+(Projection!$D$20+MAX(0,Projection!$C$24-M424)/Projection!$C$4-Projection!$D$21)*EXP($C$5+SQRT($C$4)*D424)^0.5</f>
        <v/>
      </c>
      <c r="O424" s="17">
        <f>N424*EXP($C$5+SQRT($C$4)*E424)+(Projection!$E$20+MAX(0,Projection!$D$24-N424)/Projection!$C$4-Projection!$E$21)*EXP($C$5+SQRT($C$4)*E424)^0.5</f>
        <v/>
      </c>
      <c r="P424" s="17">
        <f>O424*EXP($C$5+SQRT($C$4)*F424)+(Projection!$F$20+MAX(0,Projection!$E$24-O424)/Projection!$C$4-Projection!$F$21)*EXP($C$5+SQRT($C$4)*F424)^0.5</f>
        <v/>
      </c>
      <c r="Q424" s="17">
        <f>P424*EXP($C$5+SQRT($C$4)*G424)+(Projection!$G$20+MAX(0,Projection!$F$24-P424)/Projection!$C$4-Projection!$G$21)*EXP($C$5+SQRT($C$4)*G424)^0.5</f>
        <v/>
      </c>
      <c r="R424" s="17">
        <f>Q424*EXP($C$5+SQRT($C$4)*H424)+(Projection!$H$20+MAX(0,Projection!$G$24-Q424)/Projection!$C$4-Projection!$H$21)*EXP($C$5+SQRT($C$4)*H424)^0.5</f>
        <v/>
      </c>
      <c r="S424" s="17">
        <f>R424*EXP($C$5+SQRT($C$4)*I424)+(Projection!$I$20+MAX(0,Projection!$H$24-R424)/Projection!$C$4-Projection!$I$21)*EXP($C$5+SQRT($C$4)*I424)^0.5</f>
        <v/>
      </c>
      <c r="T424" s="17">
        <f>S424*EXP($C$5+SQRT($C$4)*J424)+(Projection!$J$20+MAX(0,Projection!$I$24-S424)/Projection!$C$4-Projection!$J$21)*EXP($C$5+SQRT($C$4)*J424)^0.5</f>
        <v/>
      </c>
      <c r="U424" s="17">
        <f>T424*EXP($C$5+SQRT($C$4)*K424)+(Projection!$K$20+MAX(0,Projection!$J$24-T424)/Projection!$C$4-Projection!$K$21)*EXP($C$5+SQRT($C$4)*K424)^0.5</f>
        <v/>
      </c>
      <c r="V424" s="17">
        <f>U424*EXP($C$5+SQRT($C$4)*L424)+(Projection!$L$20+MAX(0,Projection!$K$24-U424)/Projection!$C$4-Projection!$L$21)*EXP($C$5+SQRT($C$4)*L424)^0.5</f>
        <v/>
      </c>
      <c r="W424" s="13">
        <f>M424/Projection!$C$24</f>
        <v/>
      </c>
      <c r="X424" s="13">
        <f>N424/Projection!$D$24</f>
        <v/>
      </c>
      <c r="Y424" s="13">
        <f>O424/Projection!$E$24</f>
        <v/>
      </c>
      <c r="Z424" s="13">
        <f>P424/Projection!$F$24</f>
        <v/>
      </c>
      <c r="AA424" s="13">
        <f>Q424/Projection!$G$24</f>
        <v/>
      </c>
      <c r="AB424" s="13">
        <f>R424/Projection!$H$24</f>
        <v/>
      </c>
      <c r="AC424" s="13">
        <f>S424/Projection!$I$24</f>
        <v/>
      </c>
      <c r="AD424" s="13">
        <f>T424/Projection!$J$24</f>
        <v/>
      </c>
      <c r="AE424" s="13">
        <f>U424/Projection!$K$24</f>
        <v/>
      </c>
      <c r="AF424" s="13">
        <f>V424/Projection!$L$24</f>
        <v/>
      </c>
      <c r="AG424" s="13">
        <f>MIN(W424:AF424)</f>
        <v/>
      </c>
    </row>
    <row r="425">
      <c r="B425" s="2" t="n">
        <v>412</v>
      </c>
      <c r="C425" s="20" t="n">
        <v>-0.601204</v>
      </c>
      <c r="D425" s="20" t="n">
        <v>0.199114</v>
      </c>
      <c r="E425" s="20" t="n">
        <v>0.129812</v>
      </c>
      <c r="F425" s="20" t="n">
        <v>-1.523012</v>
      </c>
      <c r="G425" s="20" t="n">
        <v>-0.631015</v>
      </c>
      <c r="H425" s="20" t="n">
        <v>-0.012429</v>
      </c>
      <c r="I425" s="20" t="n">
        <v>-0.128477</v>
      </c>
      <c r="J425" s="20" t="n">
        <v>0.338667</v>
      </c>
      <c r="K425" s="20" t="n">
        <v>-1.663619</v>
      </c>
      <c r="L425" s="20" t="n">
        <v>-0.504902</v>
      </c>
      <c r="M425" s="17">
        <f>Projection!$C$13*EXP($C$5+SQRT($C$4)*C425)+(Projection!$C$20+MAX(0,Projection!$C$14-Projection!$C$13)/Projection!$C$4-Projection!$C$21)*EXP($C$5+SQRT($C$4)*C425)^0.5</f>
        <v/>
      </c>
      <c r="N425" s="17">
        <f>M425*EXP($C$5+SQRT($C$4)*D425)+(Projection!$D$20+MAX(0,Projection!$C$24-M425)/Projection!$C$4-Projection!$D$21)*EXP($C$5+SQRT($C$4)*D425)^0.5</f>
        <v/>
      </c>
      <c r="O425" s="17">
        <f>N425*EXP($C$5+SQRT($C$4)*E425)+(Projection!$E$20+MAX(0,Projection!$D$24-N425)/Projection!$C$4-Projection!$E$21)*EXP($C$5+SQRT($C$4)*E425)^0.5</f>
        <v/>
      </c>
      <c r="P425" s="17">
        <f>O425*EXP($C$5+SQRT($C$4)*F425)+(Projection!$F$20+MAX(0,Projection!$E$24-O425)/Projection!$C$4-Projection!$F$21)*EXP($C$5+SQRT($C$4)*F425)^0.5</f>
        <v/>
      </c>
      <c r="Q425" s="17">
        <f>P425*EXP($C$5+SQRT($C$4)*G425)+(Projection!$G$20+MAX(0,Projection!$F$24-P425)/Projection!$C$4-Projection!$G$21)*EXP($C$5+SQRT($C$4)*G425)^0.5</f>
        <v/>
      </c>
      <c r="R425" s="17">
        <f>Q425*EXP($C$5+SQRT($C$4)*H425)+(Projection!$H$20+MAX(0,Projection!$G$24-Q425)/Projection!$C$4-Projection!$H$21)*EXP($C$5+SQRT($C$4)*H425)^0.5</f>
        <v/>
      </c>
      <c r="S425" s="17">
        <f>R425*EXP($C$5+SQRT($C$4)*I425)+(Projection!$I$20+MAX(0,Projection!$H$24-R425)/Projection!$C$4-Projection!$I$21)*EXP($C$5+SQRT($C$4)*I425)^0.5</f>
        <v/>
      </c>
      <c r="T425" s="17">
        <f>S425*EXP($C$5+SQRT($C$4)*J425)+(Projection!$J$20+MAX(0,Projection!$I$24-S425)/Projection!$C$4-Projection!$J$21)*EXP($C$5+SQRT($C$4)*J425)^0.5</f>
        <v/>
      </c>
      <c r="U425" s="17">
        <f>T425*EXP($C$5+SQRT($C$4)*K425)+(Projection!$K$20+MAX(0,Projection!$J$24-T425)/Projection!$C$4-Projection!$K$21)*EXP($C$5+SQRT($C$4)*K425)^0.5</f>
        <v/>
      </c>
      <c r="V425" s="17">
        <f>U425*EXP($C$5+SQRT($C$4)*L425)+(Projection!$L$20+MAX(0,Projection!$K$24-U425)/Projection!$C$4-Projection!$L$21)*EXP($C$5+SQRT($C$4)*L425)^0.5</f>
        <v/>
      </c>
      <c r="W425" s="13">
        <f>M425/Projection!$C$24</f>
        <v/>
      </c>
      <c r="X425" s="13">
        <f>N425/Projection!$D$24</f>
        <v/>
      </c>
      <c r="Y425" s="13">
        <f>O425/Projection!$E$24</f>
        <v/>
      </c>
      <c r="Z425" s="13">
        <f>P425/Projection!$F$24</f>
        <v/>
      </c>
      <c r="AA425" s="13">
        <f>Q425/Projection!$G$24</f>
        <v/>
      </c>
      <c r="AB425" s="13">
        <f>R425/Projection!$H$24</f>
        <v/>
      </c>
      <c r="AC425" s="13">
        <f>S425/Projection!$I$24</f>
        <v/>
      </c>
      <c r="AD425" s="13">
        <f>T425/Projection!$J$24</f>
        <v/>
      </c>
      <c r="AE425" s="13">
        <f>U425/Projection!$K$24</f>
        <v/>
      </c>
      <c r="AF425" s="13">
        <f>V425/Projection!$L$24</f>
        <v/>
      </c>
      <c r="AG425" s="13">
        <f>MIN(W425:AF425)</f>
        <v/>
      </c>
    </row>
    <row r="426">
      <c r="B426" s="2" t="n">
        <v>413</v>
      </c>
      <c r="C426" s="20" t="n">
        <v>-1.10027</v>
      </c>
      <c r="D426" s="20" t="n">
        <v>-0.11919</v>
      </c>
      <c r="E426" s="20" t="n">
        <v>0.671412</v>
      </c>
      <c r="F426" s="20" t="n">
        <v>-0.582461</v>
      </c>
      <c r="G426" s="20" t="n">
        <v>-0.15653</v>
      </c>
      <c r="H426" s="20" t="n">
        <v>-0.428255</v>
      </c>
      <c r="I426" s="20" t="n">
        <v>-1.601464</v>
      </c>
      <c r="J426" s="20" t="n">
        <v>-0.8728399999999999</v>
      </c>
      <c r="K426" s="20" t="n">
        <v>0.048491</v>
      </c>
      <c r="L426" s="20" t="n">
        <v>-0.767975</v>
      </c>
      <c r="M426" s="17">
        <f>Projection!$C$13*EXP($C$5+SQRT($C$4)*C426)+(Projection!$C$20+MAX(0,Projection!$C$14-Projection!$C$13)/Projection!$C$4-Projection!$C$21)*EXP($C$5+SQRT($C$4)*C426)^0.5</f>
        <v/>
      </c>
      <c r="N426" s="17">
        <f>M426*EXP($C$5+SQRT($C$4)*D426)+(Projection!$D$20+MAX(0,Projection!$C$24-M426)/Projection!$C$4-Projection!$D$21)*EXP($C$5+SQRT($C$4)*D426)^0.5</f>
        <v/>
      </c>
      <c r="O426" s="17">
        <f>N426*EXP($C$5+SQRT($C$4)*E426)+(Projection!$E$20+MAX(0,Projection!$D$24-N426)/Projection!$C$4-Projection!$E$21)*EXP($C$5+SQRT($C$4)*E426)^0.5</f>
        <v/>
      </c>
      <c r="P426" s="17">
        <f>O426*EXP($C$5+SQRT($C$4)*F426)+(Projection!$F$20+MAX(0,Projection!$E$24-O426)/Projection!$C$4-Projection!$F$21)*EXP($C$5+SQRT($C$4)*F426)^0.5</f>
        <v/>
      </c>
      <c r="Q426" s="17">
        <f>P426*EXP($C$5+SQRT($C$4)*G426)+(Projection!$G$20+MAX(0,Projection!$F$24-P426)/Projection!$C$4-Projection!$G$21)*EXP($C$5+SQRT($C$4)*G426)^0.5</f>
        <v/>
      </c>
      <c r="R426" s="17">
        <f>Q426*EXP($C$5+SQRT($C$4)*H426)+(Projection!$H$20+MAX(0,Projection!$G$24-Q426)/Projection!$C$4-Projection!$H$21)*EXP($C$5+SQRT($C$4)*H426)^0.5</f>
        <v/>
      </c>
      <c r="S426" s="17">
        <f>R426*EXP($C$5+SQRT($C$4)*I426)+(Projection!$I$20+MAX(0,Projection!$H$24-R426)/Projection!$C$4-Projection!$I$21)*EXP($C$5+SQRT($C$4)*I426)^0.5</f>
        <v/>
      </c>
      <c r="T426" s="17">
        <f>S426*EXP($C$5+SQRT($C$4)*J426)+(Projection!$J$20+MAX(0,Projection!$I$24-S426)/Projection!$C$4-Projection!$J$21)*EXP($C$5+SQRT($C$4)*J426)^0.5</f>
        <v/>
      </c>
      <c r="U426" s="17">
        <f>T426*EXP($C$5+SQRT($C$4)*K426)+(Projection!$K$20+MAX(0,Projection!$J$24-T426)/Projection!$C$4-Projection!$K$21)*EXP($C$5+SQRT($C$4)*K426)^0.5</f>
        <v/>
      </c>
      <c r="V426" s="17">
        <f>U426*EXP($C$5+SQRT($C$4)*L426)+(Projection!$L$20+MAX(0,Projection!$K$24-U426)/Projection!$C$4-Projection!$L$21)*EXP($C$5+SQRT($C$4)*L426)^0.5</f>
        <v/>
      </c>
      <c r="W426" s="13">
        <f>M426/Projection!$C$24</f>
        <v/>
      </c>
      <c r="X426" s="13">
        <f>N426/Projection!$D$24</f>
        <v/>
      </c>
      <c r="Y426" s="13">
        <f>O426/Projection!$E$24</f>
        <v/>
      </c>
      <c r="Z426" s="13">
        <f>P426/Projection!$F$24</f>
        <v/>
      </c>
      <c r="AA426" s="13">
        <f>Q426/Projection!$G$24</f>
        <v/>
      </c>
      <c r="AB426" s="13">
        <f>R426/Projection!$H$24</f>
        <v/>
      </c>
      <c r="AC426" s="13">
        <f>S426/Projection!$I$24</f>
        <v/>
      </c>
      <c r="AD426" s="13">
        <f>T426/Projection!$J$24</f>
        <v/>
      </c>
      <c r="AE426" s="13">
        <f>U426/Projection!$K$24</f>
        <v/>
      </c>
      <c r="AF426" s="13">
        <f>V426/Projection!$L$24</f>
        <v/>
      </c>
      <c r="AG426" s="13">
        <f>MIN(W426:AF426)</f>
        <v/>
      </c>
    </row>
    <row r="427">
      <c r="B427" s="2" t="n">
        <v>414</v>
      </c>
      <c r="C427" s="20" t="n">
        <v>1.10617</v>
      </c>
      <c r="D427" s="20" t="n">
        <v>0.066701</v>
      </c>
      <c r="E427" s="20" t="n">
        <v>0.993167</v>
      </c>
      <c r="F427" s="20" t="n">
        <v>0.616123</v>
      </c>
      <c r="G427" s="20" t="n">
        <v>-1.867973</v>
      </c>
      <c r="H427" s="20" t="n">
        <v>-0.925746</v>
      </c>
      <c r="I427" s="20" t="n">
        <v>0.469395</v>
      </c>
      <c r="J427" s="20" t="n">
        <v>2.526222</v>
      </c>
      <c r="K427" s="20" t="n">
        <v>1.405076</v>
      </c>
      <c r="L427" s="20" t="n">
        <v>0.887397</v>
      </c>
      <c r="M427" s="17">
        <f>Projection!$C$13*EXP($C$5+SQRT($C$4)*C427)+(Projection!$C$20+MAX(0,Projection!$C$14-Projection!$C$13)/Projection!$C$4-Projection!$C$21)*EXP($C$5+SQRT($C$4)*C427)^0.5</f>
        <v/>
      </c>
      <c r="N427" s="17">
        <f>M427*EXP($C$5+SQRT($C$4)*D427)+(Projection!$D$20+MAX(0,Projection!$C$24-M427)/Projection!$C$4-Projection!$D$21)*EXP($C$5+SQRT($C$4)*D427)^0.5</f>
        <v/>
      </c>
      <c r="O427" s="17">
        <f>N427*EXP($C$5+SQRT($C$4)*E427)+(Projection!$E$20+MAX(0,Projection!$D$24-N427)/Projection!$C$4-Projection!$E$21)*EXP($C$5+SQRT($C$4)*E427)^0.5</f>
        <v/>
      </c>
      <c r="P427" s="17">
        <f>O427*EXP($C$5+SQRT($C$4)*F427)+(Projection!$F$20+MAX(0,Projection!$E$24-O427)/Projection!$C$4-Projection!$F$21)*EXP($C$5+SQRT($C$4)*F427)^0.5</f>
        <v/>
      </c>
      <c r="Q427" s="17">
        <f>P427*EXP($C$5+SQRT($C$4)*G427)+(Projection!$G$20+MAX(0,Projection!$F$24-P427)/Projection!$C$4-Projection!$G$21)*EXP($C$5+SQRT($C$4)*G427)^0.5</f>
        <v/>
      </c>
      <c r="R427" s="17">
        <f>Q427*EXP($C$5+SQRT($C$4)*H427)+(Projection!$H$20+MAX(0,Projection!$G$24-Q427)/Projection!$C$4-Projection!$H$21)*EXP($C$5+SQRT($C$4)*H427)^0.5</f>
        <v/>
      </c>
      <c r="S427" s="17">
        <f>R427*EXP($C$5+SQRT($C$4)*I427)+(Projection!$I$20+MAX(0,Projection!$H$24-R427)/Projection!$C$4-Projection!$I$21)*EXP($C$5+SQRT($C$4)*I427)^0.5</f>
        <v/>
      </c>
      <c r="T427" s="17">
        <f>S427*EXP($C$5+SQRT($C$4)*J427)+(Projection!$J$20+MAX(0,Projection!$I$24-S427)/Projection!$C$4-Projection!$J$21)*EXP($C$5+SQRT($C$4)*J427)^0.5</f>
        <v/>
      </c>
      <c r="U427" s="17">
        <f>T427*EXP($C$5+SQRT($C$4)*K427)+(Projection!$K$20+MAX(0,Projection!$J$24-T427)/Projection!$C$4-Projection!$K$21)*EXP($C$5+SQRT($C$4)*K427)^0.5</f>
        <v/>
      </c>
      <c r="V427" s="17">
        <f>U427*EXP($C$5+SQRT($C$4)*L427)+(Projection!$L$20+MAX(0,Projection!$K$24-U427)/Projection!$C$4-Projection!$L$21)*EXP($C$5+SQRT($C$4)*L427)^0.5</f>
        <v/>
      </c>
      <c r="W427" s="13">
        <f>M427/Projection!$C$24</f>
        <v/>
      </c>
      <c r="X427" s="13">
        <f>N427/Projection!$D$24</f>
        <v/>
      </c>
      <c r="Y427" s="13">
        <f>O427/Projection!$E$24</f>
        <v/>
      </c>
      <c r="Z427" s="13">
        <f>P427/Projection!$F$24</f>
        <v/>
      </c>
      <c r="AA427" s="13">
        <f>Q427/Projection!$G$24</f>
        <v/>
      </c>
      <c r="AB427" s="13">
        <f>R427/Projection!$H$24</f>
        <v/>
      </c>
      <c r="AC427" s="13">
        <f>S427/Projection!$I$24</f>
        <v/>
      </c>
      <c r="AD427" s="13">
        <f>T427/Projection!$J$24</f>
        <v/>
      </c>
      <c r="AE427" s="13">
        <f>U427/Projection!$K$24</f>
        <v/>
      </c>
      <c r="AF427" s="13">
        <f>V427/Projection!$L$24</f>
        <v/>
      </c>
      <c r="AG427" s="13">
        <f>MIN(W427:AF427)</f>
        <v/>
      </c>
    </row>
    <row r="428">
      <c r="B428" s="2" t="n">
        <v>415</v>
      </c>
      <c r="C428" s="20" t="n">
        <v>-0.143724</v>
      </c>
      <c r="D428" s="20" t="n">
        <v>0.570335</v>
      </c>
      <c r="E428" s="20" t="n">
        <v>-0.457757</v>
      </c>
      <c r="F428" s="20" t="n">
        <v>1.201245</v>
      </c>
      <c r="G428" s="20" t="n">
        <v>1.635463</v>
      </c>
      <c r="H428" s="20" t="n">
        <v>-0.37747</v>
      </c>
      <c r="I428" s="20" t="n">
        <v>0.755464</v>
      </c>
      <c r="J428" s="20" t="n">
        <v>1.857865</v>
      </c>
      <c r="K428" s="20" t="n">
        <v>-1.287523</v>
      </c>
      <c r="L428" s="20" t="n">
        <v>0.016167</v>
      </c>
      <c r="M428" s="17">
        <f>Projection!$C$13*EXP($C$5+SQRT($C$4)*C428)+(Projection!$C$20+MAX(0,Projection!$C$14-Projection!$C$13)/Projection!$C$4-Projection!$C$21)*EXP($C$5+SQRT($C$4)*C428)^0.5</f>
        <v/>
      </c>
      <c r="N428" s="17">
        <f>M428*EXP($C$5+SQRT($C$4)*D428)+(Projection!$D$20+MAX(0,Projection!$C$24-M428)/Projection!$C$4-Projection!$D$21)*EXP($C$5+SQRT($C$4)*D428)^0.5</f>
        <v/>
      </c>
      <c r="O428" s="17">
        <f>N428*EXP($C$5+SQRT($C$4)*E428)+(Projection!$E$20+MAX(0,Projection!$D$24-N428)/Projection!$C$4-Projection!$E$21)*EXP($C$5+SQRT($C$4)*E428)^0.5</f>
        <v/>
      </c>
      <c r="P428" s="17">
        <f>O428*EXP($C$5+SQRT($C$4)*F428)+(Projection!$F$20+MAX(0,Projection!$E$24-O428)/Projection!$C$4-Projection!$F$21)*EXP($C$5+SQRT($C$4)*F428)^0.5</f>
        <v/>
      </c>
      <c r="Q428" s="17">
        <f>P428*EXP($C$5+SQRT($C$4)*G428)+(Projection!$G$20+MAX(0,Projection!$F$24-P428)/Projection!$C$4-Projection!$G$21)*EXP($C$5+SQRT($C$4)*G428)^0.5</f>
        <v/>
      </c>
      <c r="R428" s="17">
        <f>Q428*EXP($C$5+SQRT($C$4)*H428)+(Projection!$H$20+MAX(0,Projection!$G$24-Q428)/Projection!$C$4-Projection!$H$21)*EXP($C$5+SQRT($C$4)*H428)^0.5</f>
        <v/>
      </c>
      <c r="S428" s="17">
        <f>R428*EXP($C$5+SQRT($C$4)*I428)+(Projection!$I$20+MAX(0,Projection!$H$24-R428)/Projection!$C$4-Projection!$I$21)*EXP($C$5+SQRT($C$4)*I428)^0.5</f>
        <v/>
      </c>
      <c r="T428" s="17">
        <f>S428*EXP($C$5+SQRT($C$4)*J428)+(Projection!$J$20+MAX(0,Projection!$I$24-S428)/Projection!$C$4-Projection!$J$21)*EXP($C$5+SQRT($C$4)*J428)^0.5</f>
        <v/>
      </c>
      <c r="U428" s="17">
        <f>T428*EXP($C$5+SQRT($C$4)*K428)+(Projection!$K$20+MAX(0,Projection!$J$24-T428)/Projection!$C$4-Projection!$K$21)*EXP($C$5+SQRT($C$4)*K428)^0.5</f>
        <v/>
      </c>
      <c r="V428" s="17">
        <f>U428*EXP($C$5+SQRT($C$4)*L428)+(Projection!$L$20+MAX(0,Projection!$K$24-U428)/Projection!$C$4-Projection!$L$21)*EXP($C$5+SQRT($C$4)*L428)^0.5</f>
        <v/>
      </c>
      <c r="W428" s="13">
        <f>M428/Projection!$C$24</f>
        <v/>
      </c>
      <c r="X428" s="13">
        <f>N428/Projection!$D$24</f>
        <v/>
      </c>
      <c r="Y428" s="13">
        <f>O428/Projection!$E$24</f>
        <v/>
      </c>
      <c r="Z428" s="13">
        <f>P428/Projection!$F$24</f>
        <v/>
      </c>
      <c r="AA428" s="13">
        <f>Q428/Projection!$G$24</f>
        <v/>
      </c>
      <c r="AB428" s="13">
        <f>R428/Projection!$H$24</f>
        <v/>
      </c>
      <c r="AC428" s="13">
        <f>S428/Projection!$I$24</f>
        <v/>
      </c>
      <c r="AD428" s="13">
        <f>T428/Projection!$J$24</f>
        <v/>
      </c>
      <c r="AE428" s="13">
        <f>U428/Projection!$K$24</f>
        <v/>
      </c>
      <c r="AF428" s="13">
        <f>V428/Projection!$L$24</f>
        <v/>
      </c>
      <c r="AG428" s="13">
        <f>MIN(W428:AF428)</f>
        <v/>
      </c>
    </row>
    <row r="429">
      <c r="B429" s="2" t="n">
        <v>416</v>
      </c>
      <c r="C429" s="20" t="n">
        <v>-3.066794</v>
      </c>
      <c r="D429" s="20" t="n">
        <v>-0.084171</v>
      </c>
      <c r="E429" s="20" t="n">
        <v>0.020859</v>
      </c>
      <c r="F429" s="20" t="n">
        <v>-0.51374</v>
      </c>
      <c r="G429" s="20" t="n">
        <v>-0.785323</v>
      </c>
      <c r="H429" s="20" t="n">
        <v>-0.609348</v>
      </c>
      <c r="I429" s="20" t="n">
        <v>1.557502</v>
      </c>
      <c r="J429" s="20" t="n">
        <v>-1.251517</v>
      </c>
      <c r="K429" s="20" t="n">
        <v>-1.532345</v>
      </c>
      <c r="L429" s="20" t="n">
        <v>0.981846</v>
      </c>
      <c r="M429" s="17">
        <f>Projection!$C$13*EXP($C$5+SQRT($C$4)*C429)+(Projection!$C$20+MAX(0,Projection!$C$14-Projection!$C$13)/Projection!$C$4-Projection!$C$21)*EXP($C$5+SQRT($C$4)*C429)^0.5</f>
        <v/>
      </c>
      <c r="N429" s="17">
        <f>M429*EXP($C$5+SQRT($C$4)*D429)+(Projection!$D$20+MAX(0,Projection!$C$24-M429)/Projection!$C$4-Projection!$D$21)*EXP($C$5+SQRT($C$4)*D429)^0.5</f>
        <v/>
      </c>
      <c r="O429" s="17">
        <f>N429*EXP($C$5+SQRT($C$4)*E429)+(Projection!$E$20+MAX(0,Projection!$D$24-N429)/Projection!$C$4-Projection!$E$21)*EXP($C$5+SQRT($C$4)*E429)^0.5</f>
        <v/>
      </c>
      <c r="P429" s="17">
        <f>O429*EXP($C$5+SQRT($C$4)*F429)+(Projection!$F$20+MAX(0,Projection!$E$24-O429)/Projection!$C$4-Projection!$F$21)*EXP($C$5+SQRT($C$4)*F429)^0.5</f>
        <v/>
      </c>
      <c r="Q429" s="17">
        <f>P429*EXP($C$5+SQRT($C$4)*G429)+(Projection!$G$20+MAX(0,Projection!$F$24-P429)/Projection!$C$4-Projection!$G$21)*EXP($C$5+SQRT($C$4)*G429)^0.5</f>
        <v/>
      </c>
      <c r="R429" s="17">
        <f>Q429*EXP($C$5+SQRT($C$4)*H429)+(Projection!$H$20+MAX(0,Projection!$G$24-Q429)/Projection!$C$4-Projection!$H$21)*EXP($C$5+SQRT($C$4)*H429)^0.5</f>
        <v/>
      </c>
      <c r="S429" s="17">
        <f>R429*EXP($C$5+SQRT($C$4)*I429)+(Projection!$I$20+MAX(0,Projection!$H$24-R429)/Projection!$C$4-Projection!$I$21)*EXP($C$5+SQRT($C$4)*I429)^0.5</f>
        <v/>
      </c>
      <c r="T429" s="17">
        <f>S429*EXP($C$5+SQRT($C$4)*J429)+(Projection!$J$20+MAX(0,Projection!$I$24-S429)/Projection!$C$4-Projection!$J$21)*EXP($C$5+SQRT($C$4)*J429)^0.5</f>
        <v/>
      </c>
      <c r="U429" s="17">
        <f>T429*EXP($C$5+SQRT($C$4)*K429)+(Projection!$K$20+MAX(0,Projection!$J$24-T429)/Projection!$C$4-Projection!$K$21)*EXP($C$5+SQRT($C$4)*K429)^0.5</f>
        <v/>
      </c>
      <c r="V429" s="17">
        <f>U429*EXP($C$5+SQRT($C$4)*L429)+(Projection!$L$20+MAX(0,Projection!$K$24-U429)/Projection!$C$4-Projection!$L$21)*EXP($C$5+SQRT($C$4)*L429)^0.5</f>
        <v/>
      </c>
      <c r="W429" s="13">
        <f>M429/Projection!$C$24</f>
        <v/>
      </c>
      <c r="X429" s="13">
        <f>N429/Projection!$D$24</f>
        <v/>
      </c>
      <c r="Y429" s="13">
        <f>O429/Projection!$E$24</f>
        <v/>
      </c>
      <c r="Z429" s="13">
        <f>P429/Projection!$F$24</f>
        <v/>
      </c>
      <c r="AA429" s="13">
        <f>Q429/Projection!$G$24</f>
        <v/>
      </c>
      <c r="AB429" s="13">
        <f>R429/Projection!$H$24</f>
        <v/>
      </c>
      <c r="AC429" s="13">
        <f>S429/Projection!$I$24</f>
        <v/>
      </c>
      <c r="AD429" s="13">
        <f>T429/Projection!$J$24</f>
        <v/>
      </c>
      <c r="AE429" s="13">
        <f>U429/Projection!$K$24</f>
        <v/>
      </c>
      <c r="AF429" s="13">
        <f>V429/Projection!$L$24</f>
        <v/>
      </c>
      <c r="AG429" s="13">
        <f>MIN(W429:AF429)</f>
        <v/>
      </c>
    </row>
    <row r="430">
      <c r="B430" s="2" t="n">
        <v>417</v>
      </c>
      <c r="C430" s="20" t="n">
        <v>0.644994</v>
      </c>
      <c r="D430" s="20" t="n">
        <v>0.117079</v>
      </c>
      <c r="E430" s="20" t="n">
        <v>-0.36156</v>
      </c>
      <c r="F430" s="20" t="n">
        <v>0.691909</v>
      </c>
      <c r="G430" s="20" t="n">
        <v>-0.308921</v>
      </c>
      <c r="H430" s="20" t="n">
        <v>0.656292</v>
      </c>
      <c r="I430" s="20" t="n">
        <v>1.080452</v>
      </c>
      <c r="J430" s="20" t="n">
        <v>0.001239</v>
      </c>
      <c r="K430" s="20" t="n">
        <v>-1.814698</v>
      </c>
      <c r="L430" s="20" t="n">
        <v>1.864736</v>
      </c>
      <c r="M430" s="17">
        <f>Projection!$C$13*EXP($C$5+SQRT($C$4)*C430)+(Projection!$C$20+MAX(0,Projection!$C$14-Projection!$C$13)/Projection!$C$4-Projection!$C$21)*EXP($C$5+SQRT($C$4)*C430)^0.5</f>
        <v/>
      </c>
      <c r="N430" s="17">
        <f>M430*EXP($C$5+SQRT($C$4)*D430)+(Projection!$D$20+MAX(0,Projection!$C$24-M430)/Projection!$C$4-Projection!$D$21)*EXP($C$5+SQRT($C$4)*D430)^0.5</f>
        <v/>
      </c>
      <c r="O430" s="17">
        <f>N430*EXP($C$5+SQRT($C$4)*E430)+(Projection!$E$20+MAX(0,Projection!$D$24-N430)/Projection!$C$4-Projection!$E$21)*EXP($C$5+SQRT($C$4)*E430)^0.5</f>
        <v/>
      </c>
      <c r="P430" s="17">
        <f>O430*EXP($C$5+SQRT($C$4)*F430)+(Projection!$F$20+MAX(0,Projection!$E$24-O430)/Projection!$C$4-Projection!$F$21)*EXP($C$5+SQRT($C$4)*F430)^0.5</f>
        <v/>
      </c>
      <c r="Q430" s="17">
        <f>P430*EXP($C$5+SQRT($C$4)*G430)+(Projection!$G$20+MAX(0,Projection!$F$24-P430)/Projection!$C$4-Projection!$G$21)*EXP($C$5+SQRT($C$4)*G430)^0.5</f>
        <v/>
      </c>
      <c r="R430" s="17">
        <f>Q430*EXP($C$5+SQRT($C$4)*H430)+(Projection!$H$20+MAX(0,Projection!$G$24-Q430)/Projection!$C$4-Projection!$H$21)*EXP($C$5+SQRT($C$4)*H430)^0.5</f>
        <v/>
      </c>
      <c r="S430" s="17">
        <f>R430*EXP($C$5+SQRT($C$4)*I430)+(Projection!$I$20+MAX(0,Projection!$H$24-R430)/Projection!$C$4-Projection!$I$21)*EXP($C$5+SQRT($C$4)*I430)^0.5</f>
        <v/>
      </c>
      <c r="T430" s="17">
        <f>S430*EXP($C$5+SQRT($C$4)*J430)+(Projection!$J$20+MAX(0,Projection!$I$24-S430)/Projection!$C$4-Projection!$J$21)*EXP($C$5+SQRT($C$4)*J430)^0.5</f>
        <v/>
      </c>
      <c r="U430" s="17">
        <f>T430*EXP($C$5+SQRT($C$4)*K430)+(Projection!$K$20+MAX(0,Projection!$J$24-T430)/Projection!$C$4-Projection!$K$21)*EXP($C$5+SQRT($C$4)*K430)^0.5</f>
        <v/>
      </c>
      <c r="V430" s="17">
        <f>U430*EXP($C$5+SQRT($C$4)*L430)+(Projection!$L$20+MAX(0,Projection!$K$24-U430)/Projection!$C$4-Projection!$L$21)*EXP($C$5+SQRT($C$4)*L430)^0.5</f>
        <v/>
      </c>
      <c r="W430" s="13">
        <f>M430/Projection!$C$24</f>
        <v/>
      </c>
      <c r="X430" s="13">
        <f>N430/Projection!$D$24</f>
        <v/>
      </c>
      <c r="Y430" s="13">
        <f>O430/Projection!$E$24</f>
        <v/>
      </c>
      <c r="Z430" s="13">
        <f>P430/Projection!$F$24</f>
        <v/>
      </c>
      <c r="AA430" s="13">
        <f>Q430/Projection!$G$24</f>
        <v/>
      </c>
      <c r="AB430" s="13">
        <f>R430/Projection!$H$24</f>
        <v/>
      </c>
      <c r="AC430" s="13">
        <f>S430/Projection!$I$24</f>
        <v/>
      </c>
      <c r="AD430" s="13">
        <f>T430/Projection!$J$24</f>
        <v/>
      </c>
      <c r="AE430" s="13">
        <f>U430/Projection!$K$24</f>
        <v/>
      </c>
      <c r="AF430" s="13">
        <f>V430/Projection!$L$24</f>
        <v/>
      </c>
      <c r="AG430" s="13">
        <f>MIN(W430:AF430)</f>
        <v/>
      </c>
    </row>
    <row r="431">
      <c r="B431" s="2" t="n">
        <v>418</v>
      </c>
      <c r="C431" s="20" t="n">
        <v>0.684387</v>
      </c>
      <c r="D431" s="20" t="n">
        <v>-0.682758</v>
      </c>
      <c r="E431" s="20" t="n">
        <v>-1.158196</v>
      </c>
      <c r="F431" s="20" t="n">
        <v>0.451238</v>
      </c>
      <c r="G431" s="20" t="n">
        <v>0.977616</v>
      </c>
      <c r="H431" s="20" t="n">
        <v>-0.917784</v>
      </c>
      <c r="I431" s="20" t="n">
        <v>-1.792365</v>
      </c>
      <c r="J431" s="20" t="n">
        <v>-0.348432</v>
      </c>
      <c r="K431" s="20" t="n">
        <v>0.208383</v>
      </c>
      <c r="L431" s="20" t="n">
        <v>0.619583</v>
      </c>
      <c r="M431" s="17">
        <f>Projection!$C$13*EXP($C$5+SQRT($C$4)*C431)+(Projection!$C$20+MAX(0,Projection!$C$14-Projection!$C$13)/Projection!$C$4-Projection!$C$21)*EXP($C$5+SQRT($C$4)*C431)^0.5</f>
        <v/>
      </c>
      <c r="N431" s="17">
        <f>M431*EXP($C$5+SQRT($C$4)*D431)+(Projection!$D$20+MAX(0,Projection!$C$24-M431)/Projection!$C$4-Projection!$D$21)*EXP($C$5+SQRT($C$4)*D431)^0.5</f>
        <v/>
      </c>
      <c r="O431" s="17">
        <f>N431*EXP($C$5+SQRT($C$4)*E431)+(Projection!$E$20+MAX(0,Projection!$D$24-N431)/Projection!$C$4-Projection!$E$21)*EXP($C$5+SQRT($C$4)*E431)^0.5</f>
        <v/>
      </c>
      <c r="P431" s="17">
        <f>O431*EXP($C$5+SQRT($C$4)*F431)+(Projection!$F$20+MAX(0,Projection!$E$24-O431)/Projection!$C$4-Projection!$F$21)*EXP($C$5+SQRT($C$4)*F431)^0.5</f>
        <v/>
      </c>
      <c r="Q431" s="17">
        <f>P431*EXP($C$5+SQRT($C$4)*G431)+(Projection!$G$20+MAX(0,Projection!$F$24-P431)/Projection!$C$4-Projection!$G$21)*EXP($C$5+SQRT($C$4)*G431)^0.5</f>
        <v/>
      </c>
      <c r="R431" s="17">
        <f>Q431*EXP($C$5+SQRT($C$4)*H431)+(Projection!$H$20+MAX(0,Projection!$G$24-Q431)/Projection!$C$4-Projection!$H$21)*EXP($C$5+SQRT($C$4)*H431)^0.5</f>
        <v/>
      </c>
      <c r="S431" s="17">
        <f>R431*EXP($C$5+SQRT($C$4)*I431)+(Projection!$I$20+MAX(0,Projection!$H$24-R431)/Projection!$C$4-Projection!$I$21)*EXP($C$5+SQRT($C$4)*I431)^0.5</f>
        <v/>
      </c>
      <c r="T431" s="17">
        <f>S431*EXP($C$5+SQRT($C$4)*J431)+(Projection!$J$20+MAX(0,Projection!$I$24-S431)/Projection!$C$4-Projection!$J$21)*EXP($C$5+SQRT($C$4)*J431)^0.5</f>
        <v/>
      </c>
      <c r="U431" s="17">
        <f>T431*EXP($C$5+SQRT($C$4)*K431)+(Projection!$K$20+MAX(0,Projection!$J$24-T431)/Projection!$C$4-Projection!$K$21)*EXP($C$5+SQRT($C$4)*K431)^0.5</f>
        <v/>
      </c>
      <c r="V431" s="17">
        <f>U431*EXP($C$5+SQRT($C$4)*L431)+(Projection!$L$20+MAX(0,Projection!$K$24-U431)/Projection!$C$4-Projection!$L$21)*EXP($C$5+SQRT($C$4)*L431)^0.5</f>
        <v/>
      </c>
      <c r="W431" s="13">
        <f>M431/Projection!$C$24</f>
        <v/>
      </c>
      <c r="X431" s="13">
        <f>N431/Projection!$D$24</f>
        <v/>
      </c>
      <c r="Y431" s="13">
        <f>O431/Projection!$E$24</f>
        <v/>
      </c>
      <c r="Z431" s="13">
        <f>P431/Projection!$F$24</f>
        <v/>
      </c>
      <c r="AA431" s="13">
        <f>Q431/Projection!$G$24</f>
        <v/>
      </c>
      <c r="AB431" s="13">
        <f>R431/Projection!$H$24</f>
        <v/>
      </c>
      <c r="AC431" s="13">
        <f>S431/Projection!$I$24</f>
        <v/>
      </c>
      <c r="AD431" s="13">
        <f>T431/Projection!$J$24</f>
        <v/>
      </c>
      <c r="AE431" s="13">
        <f>U431/Projection!$K$24</f>
        <v/>
      </c>
      <c r="AF431" s="13">
        <f>V431/Projection!$L$24</f>
        <v/>
      </c>
      <c r="AG431" s="13">
        <f>MIN(W431:AF431)</f>
        <v/>
      </c>
    </row>
    <row r="432">
      <c r="B432" s="2" t="n">
        <v>419</v>
      </c>
      <c r="C432" s="20" t="n">
        <v>0.380666</v>
      </c>
      <c r="D432" s="20" t="n">
        <v>-0.564418</v>
      </c>
      <c r="E432" s="20" t="n">
        <v>0.782852</v>
      </c>
      <c r="F432" s="20" t="n">
        <v>0.29589</v>
      </c>
      <c r="G432" s="20" t="n">
        <v>-2.864</v>
      </c>
      <c r="H432" s="20" t="n">
        <v>-0.630233</v>
      </c>
      <c r="I432" s="20" t="n">
        <v>-0.646102</v>
      </c>
      <c r="J432" s="20" t="n">
        <v>-0.90349</v>
      </c>
      <c r="K432" s="20" t="n">
        <v>-0.07979600000000001</v>
      </c>
      <c r="L432" s="20" t="n">
        <v>-0.831317</v>
      </c>
      <c r="M432" s="17">
        <f>Projection!$C$13*EXP($C$5+SQRT($C$4)*C432)+(Projection!$C$20+MAX(0,Projection!$C$14-Projection!$C$13)/Projection!$C$4-Projection!$C$21)*EXP($C$5+SQRT($C$4)*C432)^0.5</f>
        <v/>
      </c>
      <c r="N432" s="17">
        <f>M432*EXP($C$5+SQRT($C$4)*D432)+(Projection!$D$20+MAX(0,Projection!$C$24-M432)/Projection!$C$4-Projection!$D$21)*EXP($C$5+SQRT($C$4)*D432)^0.5</f>
        <v/>
      </c>
      <c r="O432" s="17">
        <f>N432*EXP($C$5+SQRT($C$4)*E432)+(Projection!$E$20+MAX(0,Projection!$D$24-N432)/Projection!$C$4-Projection!$E$21)*EXP($C$5+SQRT($C$4)*E432)^0.5</f>
        <v/>
      </c>
      <c r="P432" s="17">
        <f>O432*EXP($C$5+SQRT($C$4)*F432)+(Projection!$F$20+MAX(0,Projection!$E$24-O432)/Projection!$C$4-Projection!$F$21)*EXP($C$5+SQRT($C$4)*F432)^0.5</f>
        <v/>
      </c>
      <c r="Q432" s="17">
        <f>P432*EXP($C$5+SQRT($C$4)*G432)+(Projection!$G$20+MAX(0,Projection!$F$24-P432)/Projection!$C$4-Projection!$G$21)*EXP($C$5+SQRT($C$4)*G432)^0.5</f>
        <v/>
      </c>
      <c r="R432" s="17">
        <f>Q432*EXP($C$5+SQRT($C$4)*H432)+(Projection!$H$20+MAX(0,Projection!$G$24-Q432)/Projection!$C$4-Projection!$H$21)*EXP($C$5+SQRT($C$4)*H432)^0.5</f>
        <v/>
      </c>
      <c r="S432" s="17">
        <f>R432*EXP($C$5+SQRT($C$4)*I432)+(Projection!$I$20+MAX(0,Projection!$H$24-R432)/Projection!$C$4-Projection!$I$21)*EXP($C$5+SQRT($C$4)*I432)^0.5</f>
        <v/>
      </c>
      <c r="T432" s="17">
        <f>S432*EXP($C$5+SQRT($C$4)*J432)+(Projection!$J$20+MAX(0,Projection!$I$24-S432)/Projection!$C$4-Projection!$J$21)*EXP($C$5+SQRT($C$4)*J432)^0.5</f>
        <v/>
      </c>
      <c r="U432" s="17">
        <f>T432*EXP($C$5+SQRT($C$4)*K432)+(Projection!$K$20+MAX(0,Projection!$J$24-T432)/Projection!$C$4-Projection!$K$21)*EXP($C$5+SQRT($C$4)*K432)^0.5</f>
        <v/>
      </c>
      <c r="V432" s="17">
        <f>U432*EXP($C$5+SQRT($C$4)*L432)+(Projection!$L$20+MAX(0,Projection!$K$24-U432)/Projection!$C$4-Projection!$L$21)*EXP($C$5+SQRT($C$4)*L432)^0.5</f>
        <v/>
      </c>
      <c r="W432" s="13">
        <f>M432/Projection!$C$24</f>
        <v/>
      </c>
      <c r="X432" s="13">
        <f>N432/Projection!$D$24</f>
        <v/>
      </c>
      <c r="Y432" s="13">
        <f>O432/Projection!$E$24</f>
        <v/>
      </c>
      <c r="Z432" s="13">
        <f>P432/Projection!$F$24</f>
        <v/>
      </c>
      <c r="AA432" s="13">
        <f>Q432/Projection!$G$24</f>
        <v/>
      </c>
      <c r="AB432" s="13">
        <f>R432/Projection!$H$24</f>
        <v/>
      </c>
      <c r="AC432" s="13">
        <f>S432/Projection!$I$24</f>
        <v/>
      </c>
      <c r="AD432" s="13">
        <f>T432/Projection!$J$24</f>
        <v/>
      </c>
      <c r="AE432" s="13">
        <f>U432/Projection!$K$24</f>
        <v/>
      </c>
      <c r="AF432" s="13">
        <f>V432/Projection!$L$24</f>
        <v/>
      </c>
      <c r="AG432" s="13">
        <f>MIN(W432:AF432)</f>
        <v/>
      </c>
    </row>
    <row r="433">
      <c r="B433" s="2" t="n">
        <v>420</v>
      </c>
      <c r="C433" s="20" t="n">
        <v>1.299534</v>
      </c>
      <c r="D433" s="20" t="n">
        <v>0.13681</v>
      </c>
      <c r="E433" s="20" t="n">
        <v>-0.328132</v>
      </c>
      <c r="F433" s="20" t="n">
        <v>-0.6884130000000001</v>
      </c>
      <c r="G433" s="20" t="n">
        <v>-0.206922</v>
      </c>
      <c r="H433" s="20" t="n">
        <v>1.202138</v>
      </c>
      <c r="I433" s="20" t="n">
        <v>0.303246</v>
      </c>
      <c r="J433" s="20" t="n">
        <v>1.56435</v>
      </c>
      <c r="K433" s="20" t="n">
        <v>-0.800752</v>
      </c>
      <c r="L433" s="20" t="n">
        <v>0.661388</v>
      </c>
      <c r="M433" s="17">
        <f>Projection!$C$13*EXP($C$5+SQRT($C$4)*C433)+(Projection!$C$20+MAX(0,Projection!$C$14-Projection!$C$13)/Projection!$C$4-Projection!$C$21)*EXP($C$5+SQRT($C$4)*C433)^0.5</f>
        <v/>
      </c>
      <c r="N433" s="17">
        <f>M433*EXP($C$5+SQRT($C$4)*D433)+(Projection!$D$20+MAX(0,Projection!$C$24-M433)/Projection!$C$4-Projection!$D$21)*EXP($C$5+SQRT($C$4)*D433)^0.5</f>
        <v/>
      </c>
      <c r="O433" s="17">
        <f>N433*EXP($C$5+SQRT($C$4)*E433)+(Projection!$E$20+MAX(0,Projection!$D$24-N433)/Projection!$C$4-Projection!$E$21)*EXP($C$5+SQRT($C$4)*E433)^0.5</f>
        <v/>
      </c>
      <c r="P433" s="17">
        <f>O433*EXP($C$5+SQRT($C$4)*F433)+(Projection!$F$20+MAX(0,Projection!$E$24-O433)/Projection!$C$4-Projection!$F$21)*EXP($C$5+SQRT($C$4)*F433)^0.5</f>
        <v/>
      </c>
      <c r="Q433" s="17">
        <f>P433*EXP($C$5+SQRT($C$4)*G433)+(Projection!$G$20+MAX(0,Projection!$F$24-P433)/Projection!$C$4-Projection!$G$21)*EXP($C$5+SQRT($C$4)*G433)^0.5</f>
        <v/>
      </c>
      <c r="R433" s="17">
        <f>Q433*EXP($C$5+SQRT($C$4)*H433)+(Projection!$H$20+MAX(0,Projection!$G$24-Q433)/Projection!$C$4-Projection!$H$21)*EXP($C$5+SQRT($C$4)*H433)^0.5</f>
        <v/>
      </c>
      <c r="S433" s="17">
        <f>R433*EXP($C$5+SQRT($C$4)*I433)+(Projection!$I$20+MAX(0,Projection!$H$24-R433)/Projection!$C$4-Projection!$I$21)*EXP($C$5+SQRT($C$4)*I433)^0.5</f>
        <v/>
      </c>
      <c r="T433" s="17">
        <f>S433*EXP($C$5+SQRT($C$4)*J433)+(Projection!$J$20+MAX(0,Projection!$I$24-S433)/Projection!$C$4-Projection!$J$21)*EXP($C$5+SQRT($C$4)*J433)^0.5</f>
        <v/>
      </c>
      <c r="U433" s="17">
        <f>T433*EXP($C$5+SQRT($C$4)*K433)+(Projection!$K$20+MAX(0,Projection!$J$24-T433)/Projection!$C$4-Projection!$K$21)*EXP($C$5+SQRT($C$4)*K433)^0.5</f>
        <v/>
      </c>
      <c r="V433" s="17">
        <f>U433*EXP($C$5+SQRT($C$4)*L433)+(Projection!$L$20+MAX(0,Projection!$K$24-U433)/Projection!$C$4-Projection!$L$21)*EXP($C$5+SQRT($C$4)*L433)^0.5</f>
        <v/>
      </c>
      <c r="W433" s="13">
        <f>M433/Projection!$C$24</f>
        <v/>
      </c>
      <c r="X433" s="13">
        <f>N433/Projection!$D$24</f>
        <v/>
      </c>
      <c r="Y433" s="13">
        <f>O433/Projection!$E$24</f>
        <v/>
      </c>
      <c r="Z433" s="13">
        <f>P433/Projection!$F$24</f>
        <v/>
      </c>
      <c r="AA433" s="13">
        <f>Q433/Projection!$G$24</f>
        <v/>
      </c>
      <c r="AB433" s="13">
        <f>R433/Projection!$H$24</f>
        <v/>
      </c>
      <c r="AC433" s="13">
        <f>S433/Projection!$I$24</f>
        <v/>
      </c>
      <c r="AD433" s="13">
        <f>T433/Projection!$J$24</f>
        <v/>
      </c>
      <c r="AE433" s="13">
        <f>U433/Projection!$K$24</f>
        <v/>
      </c>
      <c r="AF433" s="13">
        <f>V433/Projection!$L$24</f>
        <v/>
      </c>
      <c r="AG433" s="13">
        <f>MIN(W433:AF433)</f>
        <v/>
      </c>
    </row>
    <row r="434">
      <c r="B434" s="2" t="n">
        <v>421</v>
      </c>
      <c r="C434" s="20" t="n">
        <v>0.06864199999999999</v>
      </c>
      <c r="D434" s="20" t="n">
        <v>1.6654</v>
      </c>
      <c r="E434" s="20" t="n">
        <v>0.364893</v>
      </c>
      <c r="F434" s="20" t="n">
        <v>0.427728</v>
      </c>
      <c r="G434" s="20" t="n">
        <v>-0.870075</v>
      </c>
      <c r="H434" s="20" t="n">
        <v>0.326171</v>
      </c>
      <c r="I434" s="20" t="n">
        <v>-0.306148</v>
      </c>
      <c r="J434" s="20" t="n">
        <v>1.503641</v>
      </c>
      <c r="K434" s="20" t="n">
        <v>-1.033591</v>
      </c>
      <c r="L434" s="20" t="n">
        <v>1.461671</v>
      </c>
      <c r="M434" s="17">
        <f>Projection!$C$13*EXP($C$5+SQRT($C$4)*C434)+(Projection!$C$20+MAX(0,Projection!$C$14-Projection!$C$13)/Projection!$C$4-Projection!$C$21)*EXP($C$5+SQRT($C$4)*C434)^0.5</f>
        <v/>
      </c>
      <c r="N434" s="17">
        <f>M434*EXP($C$5+SQRT($C$4)*D434)+(Projection!$D$20+MAX(0,Projection!$C$24-M434)/Projection!$C$4-Projection!$D$21)*EXP($C$5+SQRT($C$4)*D434)^0.5</f>
        <v/>
      </c>
      <c r="O434" s="17">
        <f>N434*EXP($C$5+SQRT($C$4)*E434)+(Projection!$E$20+MAX(0,Projection!$D$24-N434)/Projection!$C$4-Projection!$E$21)*EXP($C$5+SQRT($C$4)*E434)^0.5</f>
        <v/>
      </c>
      <c r="P434" s="17">
        <f>O434*EXP($C$5+SQRT($C$4)*F434)+(Projection!$F$20+MAX(0,Projection!$E$24-O434)/Projection!$C$4-Projection!$F$21)*EXP($C$5+SQRT($C$4)*F434)^0.5</f>
        <v/>
      </c>
      <c r="Q434" s="17">
        <f>P434*EXP($C$5+SQRT($C$4)*G434)+(Projection!$G$20+MAX(0,Projection!$F$24-P434)/Projection!$C$4-Projection!$G$21)*EXP($C$5+SQRT($C$4)*G434)^0.5</f>
        <v/>
      </c>
      <c r="R434" s="17">
        <f>Q434*EXP($C$5+SQRT($C$4)*H434)+(Projection!$H$20+MAX(0,Projection!$G$24-Q434)/Projection!$C$4-Projection!$H$21)*EXP($C$5+SQRT($C$4)*H434)^0.5</f>
        <v/>
      </c>
      <c r="S434" s="17">
        <f>R434*EXP($C$5+SQRT($C$4)*I434)+(Projection!$I$20+MAX(0,Projection!$H$24-R434)/Projection!$C$4-Projection!$I$21)*EXP($C$5+SQRT($C$4)*I434)^0.5</f>
        <v/>
      </c>
      <c r="T434" s="17">
        <f>S434*EXP($C$5+SQRT($C$4)*J434)+(Projection!$J$20+MAX(0,Projection!$I$24-S434)/Projection!$C$4-Projection!$J$21)*EXP($C$5+SQRT($C$4)*J434)^0.5</f>
        <v/>
      </c>
      <c r="U434" s="17">
        <f>T434*EXP($C$5+SQRT($C$4)*K434)+(Projection!$K$20+MAX(0,Projection!$J$24-T434)/Projection!$C$4-Projection!$K$21)*EXP($C$5+SQRT($C$4)*K434)^0.5</f>
        <v/>
      </c>
      <c r="V434" s="17">
        <f>U434*EXP($C$5+SQRT($C$4)*L434)+(Projection!$L$20+MAX(0,Projection!$K$24-U434)/Projection!$C$4-Projection!$L$21)*EXP($C$5+SQRT($C$4)*L434)^0.5</f>
        <v/>
      </c>
      <c r="W434" s="13">
        <f>M434/Projection!$C$24</f>
        <v/>
      </c>
      <c r="X434" s="13">
        <f>N434/Projection!$D$24</f>
        <v/>
      </c>
      <c r="Y434" s="13">
        <f>O434/Projection!$E$24</f>
        <v/>
      </c>
      <c r="Z434" s="13">
        <f>P434/Projection!$F$24</f>
        <v/>
      </c>
      <c r="AA434" s="13">
        <f>Q434/Projection!$G$24</f>
        <v/>
      </c>
      <c r="AB434" s="13">
        <f>R434/Projection!$H$24</f>
        <v/>
      </c>
      <c r="AC434" s="13">
        <f>S434/Projection!$I$24</f>
        <v/>
      </c>
      <c r="AD434" s="13">
        <f>T434/Projection!$J$24</f>
        <v/>
      </c>
      <c r="AE434" s="13">
        <f>U434/Projection!$K$24</f>
        <v/>
      </c>
      <c r="AF434" s="13">
        <f>V434/Projection!$L$24</f>
        <v/>
      </c>
      <c r="AG434" s="13">
        <f>MIN(W434:AF434)</f>
        <v/>
      </c>
    </row>
    <row r="435">
      <c r="B435" s="2" t="n">
        <v>422</v>
      </c>
      <c r="C435" s="20" t="n">
        <v>0.8357019999999999</v>
      </c>
      <c r="D435" s="20" t="n">
        <v>0.562311</v>
      </c>
      <c r="E435" s="20" t="n">
        <v>-0.958474</v>
      </c>
      <c r="F435" s="20" t="n">
        <v>0.464159</v>
      </c>
      <c r="G435" s="20" t="n">
        <v>-0.504293</v>
      </c>
      <c r="H435" s="20" t="n">
        <v>0.568249</v>
      </c>
      <c r="I435" s="20" t="n">
        <v>-0.887592</v>
      </c>
      <c r="J435" s="20" t="n">
        <v>-1.377606</v>
      </c>
      <c r="K435" s="20" t="n">
        <v>1.94981</v>
      </c>
      <c r="L435" s="20" t="n">
        <v>-0.444382</v>
      </c>
      <c r="M435" s="17">
        <f>Projection!$C$13*EXP($C$5+SQRT($C$4)*C435)+(Projection!$C$20+MAX(0,Projection!$C$14-Projection!$C$13)/Projection!$C$4-Projection!$C$21)*EXP($C$5+SQRT($C$4)*C435)^0.5</f>
        <v/>
      </c>
      <c r="N435" s="17">
        <f>M435*EXP($C$5+SQRT($C$4)*D435)+(Projection!$D$20+MAX(0,Projection!$C$24-M435)/Projection!$C$4-Projection!$D$21)*EXP($C$5+SQRT($C$4)*D435)^0.5</f>
        <v/>
      </c>
      <c r="O435" s="17">
        <f>N435*EXP($C$5+SQRT($C$4)*E435)+(Projection!$E$20+MAX(0,Projection!$D$24-N435)/Projection!$C$4-Projection!$E$21)*EXP($C$5+SQRT($C$4)*E435)^0.5</f>
        <v/>
      </c>
      <c r="P435" s="17">
        <f>O435*EXP($C$5+SQRT($C$4)*F435)+(Projection!$F$20+MAX(0,Projection!$E$24-O435)/Projection!$C$4-Projection!$F$21)*EXP($C$5+SQRT($C$4)*F435)^0.5</f>
        <v/>
      </c>
      <c r="Q435" s="17">
        <f>P435*EXP($C$5+SQRT($C$4)*G435)+(Projection!$G$20+MAX(0,Projection!$F$24-P435)/Projection!$C$4-Projection!$G$21)*EXP($C$5+SQRT($C$4)*G435)^0.5</f>
        <v/>
      </c>
      <c r="R435" s="17">
        <f>Q435*EXP($C$5+SQRT($C$4)*H435)+(Projection!$H$20+MAX(0,Projection!$G$24-Q435)/Projection!$C$4-Projection!$H$21)*EXP($C$5+SQRT($C$4)*H435)^0.5</f>
        <v/>
      </c>
      <c r="S435" s="17">
        <f>R435*EXP($C$5+SQRT($C$4)*I435)+(Projection!$I$20+MAX(0,Projection!$H$24-R435)/Projection!$C$4-Projection!$I$21)*EXP($C$5+SQRT($C$4)*I435)^0.5</f>
        <v/>
      </c>
      <c r="T435" s="17">
        <f>S435*EXP($C$5+SQRT($C$4)*J435)+(Projection!$J$20+MAX(0,Projection!$I$24-S435)/Projection!$C$4-Projection!$J$21)*EXP($C$5+SQRT($C$4)*J435)^0.5</f>
        <v/>
      </c>
      <c r="U435" s="17">
        <f>T435*EXP($C$5+SQRT($C$4)*K435)+(Projection!$K$20+MAX(0,Projection!$J$24-T435)/Projection!$C$4-Projection!$K$21)*EXP($C$5+SQRT($C$4)*K435)^0.5</f>
        <v/>
      </c>
      <c r="V435" s="17">
        <f>U435*EXP($C$5+SQRT($C$4)*L435)+(Projection!$L$20+MAX(0,Projection!$K$24-U435)/Projection!$C$4-Projection!$L$21)*EXP($C$5+SQRT($C$4)*L435)^0.5</f>
        <v/>
      </c>
      <c r="W435" s="13">
        <f>M435/Projection!$C$24</f>
        <v/>
      </c>
      <c r="X435" s="13">
        <f>N435/Projection!$D$24</f>
        <v/>
      </c>
      <c r="Y435" s="13">
        <f>O435/Projection!$E$24</f>
        <v/>
      </c>
      <c r="Z435" s="13">
        <f>P435/Projection!$F$24</f>
        <v/>
      </c>
      <c r="AA435" s="13">
        <f>Q435/Projection!$G$24</f>
        <v/>
      </c>
      <c r="AB435" s="13">
        <f>R435/Projection!$H$24</f>
        <v/>
      </c>
      <c r="AC435" s="13">
        <f>S435/Projection!$I$24</f>
        <v/>
      </c>
      <c r="AD435" s="13">
        <f>T435/Projection!$J$24</f>
        <v/>
      </c>
      <c r="AE435" s="13">
        <f>U435/Projection!$K$24</f>
        <v/>
      </c>
      <c r="AF435" s="13">
        <f>V435/Projection!$L$24</f>
        <v/>
      </c>
      <c r="AG435" s="13">
        <f>MIN(W435:AF435)</f>
        <v/>
      </c>
    </row>
    <row r="436">
      <c r="B436" s="2" t="n">
        <v>423</v>
      </c>
      <c r="C436" s="20" t="n">
        <v>-0.517603</v>
      </c>
      <c r="D436" s="20" t="n">
        <v>0.112842</v>
      </c>
      <c r="E436" s="20" t="n">
        <v>-0.166131</v>
      </c>
      <c r="F436" s="20" t="n">
        <v>-1.09582</v>
      </c>
      <c r="G436" s="20" t="n">
        <v>-0.655536</v>
      </c>
      <c r="H436" s="20" t="n">
        <v>-0.450845</v>
      </c>
      <c r="I436" s="20" t="n">
        <v>0.412845</v>
      </c>
      <c r="J436" s="20" t="n">
        <v>0.006474</v>
      </c>
      <c r="K436" s="20" t="n">
        <v>-0.322901</v>
      </c>
      <c r="L436" s="20" t="n">
        <v>-0.896442</v>
      </c>
      <c r="M436" s="17">
        <f>Projection!$C$13*EXP($C$5+SQRT($C$4)*C436)+(Projection!$C$20+MAX(0,Projection!$C$14-Projection!$C$13)/Projection!$C$4-Projection!$C$21)*EXP($C$5+SQRT($C$4)*C436)^0.5</f>
        <v/>
      </c>
      <c r="N436" s="17">
        <f>M436*EXP($C$5+SQRT($C$4)*D436)+(Projection!$D$20+MAX(0,Projection!$C$24-M436)/Projection!$C$4-Projection!$D$21)*EXP($C$5+SQRT($C$4)*D436)^0.5</f>
        <v/>
      </c>
      <c r="O436" s="17">
        <f>N436*EXP($C$5+SQRT($C$4)*E436)+(Projection!$E$20+MAX(0,Projection!$D$24-N436)/Projection!$C$4-Projection!$E$21)*EXP($C$5+SQRT($C$4)*E436)^0.5</f>
        <v/>
      </c>
      <c r="P436" s="17">
        <f>O436*EXP($C$5+SQRT($C$4)*F436)+(Projection!$F$20+MAX(0,Projection!$E$24-O436)/Projection!$C$4-Projection!$F$21)*EXP($C$5+SQRT($C$4)*F436)^0.5</f>
        <v/>
      </c>
      <c r="Q436" s="17">
        <f>P436*EXP($C$5+SQRT($C$4)*G436)+(Projection!$G$20+MAX(0,Projection!$F$24-P436)/Projection!$C$4-Projection!$G$21)*EXP($C$5+SQRT($C$4)*G436)^0.5</f>
        <v/>
      </c>
      <c r="R436" s="17">
        <f>Q436*EXP($C$5+SQRT($C$4)*H436)+(Projection!$H$20+MAX(0,Projection!$G$24-Q436)/Projection!$C$4-Projection!$H$21)*EXP($C$5+SQRT($C$4)*H436)^0.5</f>
        <v/>
      </c>
      <c r="S436" s="17">
        <f>R436*EXP($C$5+SQRT($C$4)*I436)+(Projection!$I$20+MAX(0,Projection!$H$24-R436)/Projection!$C$4-Projection!$I$21)*EXP($C$5+SQRT($C$4)*I436)^0.5</f>
        <v/>
      </c>
      <c r="T436" s="17">
        <f>S436*EXP($C$5+SQRT($C$4)*J436)+(Projection!$J$20+MAX(0,Projection!$I$24-S436)/Projection!$C$4-Projection!$J$21)*EXP($C$5+SQRT($C$4)*J436)^0.5</f>
        <v/>
      </c>
      <c r="U436" s="17">
        <f>T436*EXP($C$5+SQRT($C$4)*K436)+(Projection!$K$20+MAX(0,Projection!$J$24-T436)/Projection!$C$4-Projection!$K$21)*EXP($C$5+SQRT($C$4)*K436)^0.5</f>
        <v/>
      </c>
      <c r="V436" s="17">
        <f>U436*EXP($C$5+SQRT($C$4)*L436)+(Projection!$L$20+MAX(0,Projection!$K$24-U436)/Projection!$C$4-Projection!$L$21)*EXP($C$5+SQRT($C$4)*L436)^0.5</f>
        <v/>
      </c>
      <c r="W436" s="13">
        <f>M436/Projection!$C$24</f>
        <v/>
      </c>
      <c r="X436" s="13">
        <f>N436/Projection!$D$24</f>
        <v/>
      </c>
      <c r="Y436" s="13">
        <f>O436/Projection!$E$24</f>
        <v/>
      </c>
      <c r="Z436" s="13">
        <f>P436/Projection!$F$24</f>
        <v/>
      </c>
      <c r="AA436" s="13">
        <f>Q436/Projection!$G$24</f>
        <v/>
      </c>
      <c r="AB436" s="13">
        <f>R436/Projection!$H$24</f>
        <v/>
      </c>
      <c r="AC436" s="13">
        <f>S436/Projection!$I$24</f>
        <v/>
      </c>
      <c r="AD436" s="13">
        <f>T436/Projection!$J$24</f>
        <v/>
      </c>
      <c r="AE436" s="13">
        <f>U436/Projection!$K$24</f>
        <v/>
      </c>
      <c r="AF436" s="13">
        <f>V436/Projection!$L$24</f>
        <v/>
      </c>
      <c r="AG436" s="13">
        <f>MIN(W436:AF436)</f>
        <v/>
      </c>
    </row>
    <row r="437">
      <c r="B437" s="2" t="n">
        <v>424</v>
      </c>
      <c r="C437" s="20" t="n">
        <v>1.08541</v>
      </c>
      <c r="D437" s="20" t="n">
        <v>1.694618</v>
      </c>
      <c r="E437" s="20" t="n">
        <v>-0.502269</v>
      </c>
      <c r="F437" s="20" t="n">
        <v>-0.544579</v>
      </c>
      <c r="G437" s="20" t="n">
        <v>-1.785005</v>
      </c>
      <c r="H437" s="20" t="n">
        <v>0.043722</v>
      </c>
      <c r="I437" s="20" t="n">
        <v>-0.899465</v>
      </c>
      <c r="J437" s="20" t="n">
        <v>-1.366602</v>
      </c>
      <c r="K437" s="20" t="n">
        <v>2.01153</v>
      </c>
      <c r="L437" s="20" t="n">
        <v>-2.72595</v>
      </c>
      <c r="M437" s="17">
        <f>Projection!$C$13*EXP($C$5+SQRT($C$4)*C437)+(Projection!$C$20+MAX(0,Projection!$C$14-Projection!$C$13)/Projection!$C$4-Projection!$C$21)*EXP($C$5+SQRT($C$4)*C437)^0.5</f>
        <v/>
      </c>
      <c r="N437" s="17">
        <f>M437*EXP($C$5+SQRT($C$4)*D437)+(Projection!$D$20+MAX(0,Projection!$C$24-M437)/Projection!$C$4-Projection!$D$21)*EXP($C$5+SQRT($C$4)*D437)^0.5</f>
        <v/>
      </c>
      <c r="O437" s="17">
        <f>N437*EXP($C$5+SQRT($C$4)*E437)+(Projection!$E$20+MAX(0,Projection!$D$24-N437)/Projection!$C$4-Projection!$E$21)*EXP($C$5+SQRT($C$4)*E437)^0.5</f>
        <v/>
      </c>
      <c r="P437" s="17">
        <f>O437*EXP($C$5+SQRT($C$4)*F437)+(Projection!$F$20+MAX(0,Projection!$E$24-O437)/Projection!$C$4-Projection!$F$21)*EXP($C$5+SQRT($C$4)*F437)^0.5</f>
        <v/>
      </c>
      <c r="Q437" s="17">
        <f>P437*EXP($C$5+SQRT($C$4)*G437)+(Projection!$G$20+MAX(0,Projection!$F$24-P437)/Projection!$C$4-Projection!$G$21)*EXP($C$5+SQRT($C$4)*G437)^0.5</f>
        <v/>
      </c>
      <c r="R437" s="17">
        <f>Q437*EXP($C$5+SQRT($C$4)*H437)+(Projection!$H$20+MAX(0,Projection!$G$24-Q437)/Projection!$C$4-Projection!$H$21)*EXP($C$5+SQRT($C$4)*H437)^0.5</f>
        <v/>
      </c>
      <c r="S437" s="17">
        <f>R437*EXP($C$5+SQRT($C$4)*I437)+(Projection!$I$20+MAX(0,Projection!$H$24-R437)/Projection!$C$4-Projection!$I$21)*EXP($C$5+SQRT($C$4)*I437)^0.5</f>
        <v/>
      </c>
      <c r="T437" s="17">
        <f>S437*EXP($C$5+SQRT($C$4)*J437)+(Projection!$J$20+MAX(0,Projection!$I$24-S437)/Projection!$C$4-Projection!$J$21)*EXP($C$5+SQRT($C$4)*J437)^0.5</f>
        <v/>
      </c>
      <c r="U437" s="17">
        <f>T437*EXP($C$5+SQRT($C$4)*K437)+(Projection!$K$20+MAX(0,Projection!$J$24-T437)/Projection!$C$4-Projection!$K$21)*EXP($C$5+SQRT($C$4)*K437)^0.5</f>
        <v/>
      </c>
      <c r="V437" s="17">
        <f>U437*EXP($C$5+SQRT($C$4)*L437)+(Projection!$L$20+MAX(0,Projection!$K$24-U437)/Projection!$C$4-Projection!$L$21)*EXP($C$5+SQRT($C$4)*L437)^0.5</f>
        <v/>
      </c>
      <c r="W437" s="13">
        <f>M437/Projection!$C$24</f>
        <v/>
      </c>
      <c r="X437" s="13">
        <f>N437/Projection!$D$24</f>
        <v/>
      </c>
      <c r="Y437" s="13">
        <f>O437/Projection!$E$24</f>
        <v/>
      </c>
      <c r="Z437" s="13">
        <f>P437/Projection!$F$24</f>
        <v/>
      </c>
      <c r="AA437" s="13">
        <f>Q437/Projection!$G$24</f>
        <v/>
      </c>
      <c r="AB437" s="13">
        <f>R437/Projection!$H$24</f>
        <v/>
      </c>
      <c r="AC437" s="13">
        <f>S437/Projection!$I$24</f>
        <v/>
      </c>
      <c r="AD437" s="13">
        <f>T437/Projection!$J$24</f>
        <v/>
      </c>
      <c r="AE437" s="13">
        <f>U437/Projection!$K$24</f>
        <v/>
      </c>
      <c r="AF437" s="13">
        <f>V437/Projection!$L$24</f>
        <v/>
      </c>
      <c r="AG437" s="13">
        <f>MIN(W437:AF437)</f>
        <v/>
      </c>
    </row>
    <row r="438">
      <c r="B438" s="2" t="n">
        <v>425</v>
      </c>
      <c r="C438" s="20" t="n">
        <v>0.887288</v>
      </c>
      <c r="D438" s="20" t="n">
        <v>0.8710869999999999</v>
      </c>
      <c r="E438" s="20" t="n">
        <v>0.449865</v>
      </c>
      <c r="F438" s="20" t="n">
        <v>0.680616</v>
      </c>
      <c r="G438" s="20" t="n">
        <v>-0.815976</v>
      </c>
      <c r="H438" s="20" t="n">
        <v>-0.449489</v>
      </c>
      <c r="I438" s="20" t="n">
        <v>0.429401</v>
      </c>
      <c r="J438" s="20" t="n">
        <v>-0.176299</v>
      </c>
      <c r="K438" s="20" t="n">
        <v>-0.126438</v>
      </c>
      <c r="L438" s="20" t="n">
        <v>-0.536757</v>
      </c>
      <c r="M438" s="17">
        <f>Projection!$C$13*EXP($C$5+SQRT($C$4)*C438)+(Projection!$C$20+MAX(0,Projection!$C$14-Projection!$C$13)/Projection!$C$4-Projection!$C$21)*EXP($C$5+SQRT($C$4)*C438)^0.5</f>
        <v/>
      </c>
      <c r="N438" s="17">
        <f>M438*EXP($C$5+SQRT($C$4)*D438)+(Projection!$D$20+MAX(0,Projection!$C$24-M438)/Projection!$C$4-Projection!$D$21)*EXP($C$5+SQRT($C$4)*D438)^0.5</f>
        <v/>
      </c>
      <c r="O438" s="17">
        <f>N438*EXP($C$5+SQRT($C$4)*E438)+(Projection!$E$20+MAX(0,Projection!$D$24-N438)/Projection!$C$4-Projection!$E$21)*EXP($C$5+SQRT($C$4)*E438)^0.5</f>
        <v/>
      </c>
      <c r="P438" s="17">
        <f>O438*EXP($C$5+SQRT($C$4)*F438)+(Projection!$F$20+MAX(0,Projection!$E$24-O438)/Projection!$C$4-Projection!$F$21)*EXP($C$5+SQRT($C$4)*F438)^0.5</f>
        <v/>
      </c>
      <c r="Q438" s="17">
        <f>P438*EXP($C$5+SQRT($C$4)*G438)+(Projection!$G$20+MAX(0,Projection!$F$24-P438)/Projection!$C$4-Projection!$G$21)*EXP($C$5+SQRT($C$4)*G438)^0.5</f>
        <v/>
      </c>
      <c r="R438" s="17">
        <f>Q438*EXP($C$5+SQRT($C$4)*H438)+(Projection!$H$20+MAX(0,Projection!$G$24-Q438)/Projection!$C$4-Projection!$H$21)*EXP($C$5+SQRT($C$4)*H438)^0.5</f>
        <v/>
      </c>
      <c r="S438" s="17">
        <f>R438*EXP($C$5+SQRT($C$4)*I438)+(Projection!$I$20+MAX(0,Projection!$H$24-R438)/Projection!$C$4-Projection!$I$21)*EXP($C$5+SQRT($C$4)*I438)^0.5</f>
        <v/>
      </c>
      <c r="T438" s="17">
        <f>S438*EXP($C$5+SQRT($C$4)*J438)+(Projection!$J$20+MAX(0,Projection!$I$24-S438)/Projection!$C$4-Projection!$J$21)*EXP($C$5+SQRT($C$4)*J438)^0.5</f>
        <v/>
      </c>
      <c r="U438" s="17">
        <f>T438*EXP($C$5+SQRT($C$4)*K438)+(Projection!$K$20+MAX(0,Projection!$J$24-T438)/Projection!$C$4-Projection!$K$21)*EXP($C$5+SQRT($C$4)*K438)^0.5</f>
        <v/>
      </c>
      <c r="V438" s="17">
        <f>U438*EXP($C$5+SQRT($C$4)*L438)+(Projection!$L$20+MAX(0,Projection!$K$24-U438)/Projection!$C$4-Projection!$L$21)*EXP($C$5+SQRT($C$4)*L438)^0.5</f>
        <v/>
      </c>
      <c r="W438" s="13">
        <f>M438/Projection!$C$24</f>
        <v/>
      </c>
      <c r="X438" s="13">
        <f>N438/Projection!$D$24</f>
        <v/>
      </c>
      <c r="Y438" s="13">
        <f>O438/Projection!$E$24</f>
        <v/>
      </c>
      <c r="Z438" s="13">
        <f>P438/Projection!$F$24</f>
        <v/>
      </c>
      <c r="AA438" s="13">
        <f>Q438/Projection!$G$24</f>
        <v/>
      </c>
      <c r="AB438" s="13">
        <f>R438/Projection!$H$24</f>
        <v/>
      </c>
      <c r="AC438" s="13">
        <f>S438/Projection!$I$24</f>
        <v/>
      </c>
      <c r="AD438" s="13">
        <f>T438/Projection!$J$24</f>
        <v/>
      </c>
      <c r="AE438" s="13">
        <f>U438/Projection!$K$24</f>
        <v/>
      </c>
      <c r="AF438" s="13">
        <f>V438/Projection!$L$24</f>
        <v/>
      </c>
      <c r="AG438" s="13">
        <f>MIN(W438:AF438)</f>
        <v/>
      </c>
    </row>
    <row r="439">
      <c r="B439" s="2" t="n">
        <v>426</v>
      </c>
      <c r="C439" s="20" t="n">
        <v>-0.71158</v>
      </c>
      <c r="D439" s="20" t="n">
        <v>-0.795307</v>
      </c>
      <c r="E439" s="20" t="n">
        <v>0.512618</v>
      </c>
      <c r="F439" s="20" t="n">
        <v>1.28297</v>
      </c>
      <c r="G439" s="20" t="n">
        <v>1.511159</v>
      </c>
      <c r="H439" s="20" t="n">
        <v>0.094156</v>
      </c>
      <c r="I439" s="20" t="n">
        <v>0.30611</v>
      </c>
      <c r="J439" s="20" t="n">
        <v>1.606229</v>
      </c>
      <c r="K439" s="20" t="n">
        <v>1.061004</v>
      </c>
      <c r="L439" s="20" t="n">
        <v>0.654188</v>
      </c>
      <c r="M439" s="17">
        <f>Projection!$C$13*EXP($C$5+SQRT($C$4)*C439)+(Projection!$C$20+MAX(0,Projection!$C$14-Projection!$C$13)/Projection!$C$4-Projection!$C$21)*EXP($C$5+SQRT($C$4)*C439)^0.5</f>
        <v/>
      </c>
      <c r="N439" s="17">
        <f>M439*EXP($C$5+SQRT($C$4)*D439)+(Projection!$D$20+MAX(0,Projection!$C$24-M439)/Projection!$C$4-Projection!$D$21)*EXP($C$5+SQRT($C$4)*D439)^0.5</f>
        <v/>
      </c>
      <c r="O439" s="17">
        <f>N439*EXP($C$5+SQRT($C$4)*E439)+(Projection!$E$20+MAX(0,Projection!$D$24-N439)/Projection!$C$4-Projection!$E$21)*EXP($C$5+SQRT($C$4)*E439)^0.5</f>
        <v/>
      </c>
      <c r="P439" s="17">
        <f>O439*EXP($C$5+SQRT($C$4)*F439)+(Projection!$F$20+MAX(0,Projection!$E$24-O439)/Projection!$C$4-Projection!$F$21)*EXP($C$5+SQRT($C$4)*F439)^0.5</f>
        <v/>
      </c>
      <c r="Q439" s="17">
        <f>P439*EXP($C$5+SQRT($C$4)*G439)+(Projection!$G$20+MAX(0,Projection!$F$24-P439)/Projection!$C$4-Projection!$G$21)*EXP($C$5+SQRT($C$4)*G439)^0.5</f>
        <v/>
      </c>
      <c r="R439" s="17">
        <f>Q439*EXP($C$5+SQRT($C$4)*H439)+(Projection!$H$20+MAX(0,Projection!$G$24-Q439)/Projection!$C$4-Projection!$H$21)*EXP($C$5+SQRT($C$4)*H439)^0.5</f>
        <v/>
      </c>
      <c r="S439" s="17">
        <f>R439*EXP($C$5+SQRT($C$4)*I439)+(Projection!$I$20+MAX(0,Projection!$H$24-R439)/Projection!$C$4-Projection!$I$21)*EXP($C$5+SQRT($C$4)*I439)^0.5</f>
        <v/>
      </c>
      <c r="T439" s="17">
        <f>S439*EXP($C$5+SQRT($C$4)*J439)+(Projection!$J$20+MAX(0,Projection!$I$24-S439)/Projection!$C$4-Projection!$J$21)*EXP($C$5+SQRT($C$4)*J439)^0.5</f>
        <v/>
      </c>
      <c r="U439" s="17">
        <f>T439*EXP($C$5+SQRT($C$4)*K439)+(Projection!$K$20+MAX(0,Projection!$J$24-T439)/Projection!$C$4-Projection!$K$21)*EXP($C$5+SQRT($C$4)*K439)^0.5</f>
        <v/>
      </c>
      <c r="V439" s="17">
        <f>U439*EXP($C$5+SQRT($C$4)*L439)+(Projection!$L$20+MAX(0,Projection!$K$24-U439)/Projection!$C$4-Projection!$L$21)*EXP($C$5+SQRT($C$4)*L439)^0.5</f>
        <v/>
      </c>
      <c r="W439" s="13">
        <f>M439/Projection!$C$24</f>
        <v/>
      </c>
      <c r="X439" s="13">
        <f>N439/Projection!$D$24</f>
        <v/>
      </c>
      <c r="Y439" s="13">
        <f>O439/Projection!$E$24</f>
        <v/>
      </c>
      <c r="Z439" s="13">
        <f>P439/Projection!$F$24</f>
        <v/>
      </c>
      <c r="AA439" s="13">
        <f>Q439/Projection!$G$24</f>
        <v/>
      </c>
      <c r="AB439" s="13">
        <f>R439/Projection!$H$24</f>
        <v/>
      </c>
      <c r="AC439" s="13">
        <f>S439/Projection!$I$24</f>
        <v/>
      </c>
      <c r="AD439" s="13">
        <f>T439/Projection!$J$24</f>
        <v/>
      </c>
      <c r="AE439" s="13">
        <f>U439/Projection!$K$24</f>
        <v/>
      </c>
      <c r="AF439" s="13">
        <f>V439/Projection!$L$24</f>
        <v/>
      </c>
      <c r="AG439" s="13">
        <f>MIN(W439:AF439)</f>
        <v/>
      </c>
    </row>
    <row r="440">
      <c r="B440" s="2" t="n">
        <v>427</v>
      </c>
      <c r="C440" s="20" t="n">
        <v>2.489891</v>
      </c>
      <c r="D440" s="20" t="n">
        <v>-0.487217</v>
      </c>
      <c r="E440" s="20" t="n">
        <v>-1.618242</v>
      </c>
      <c r="F440" s="20" t="n">
        <v>-0.550938</v>
      </c>
      <c r="G440" s="20" t="n">
        <v>0.109333</v>
      </c>
      <c r="H440" s="20" t="n">
        <v>-0.324511</v>
      </c>
      <c r="I440" s="20" t="n">
        <v>-1.435052</v>
      </c>
      <c r="J440" s="20" t="n">
        <v>-1.31846</v>
      </c>
      <c r="K440" s="20" t="n">
        <v>1.509989</v>
      </c>
      <c r="L440" s="20" t="n">
        <v>-0.406169</v>
      </c>
      <c r="M440" s="17">
        <f>Projection!$C$13*EXP($C$5+SQRT($C$4)*C440)+(Projection!$C$20+MAX(0,Projection!$C$14-Projection!$C$13)/Projection!$C$4-Projection!$C$21)*EXP($C$5+SQRT($C$4)*C440)^0.5</f>
        <v/>
      </c>
      <c r="N440" s="17">
        <f>M440*EXP($C$5+SQRT($C$4)*D440)+(Projection!$D$20+MAX(0,Projection!$C$24-M440)/Projection!$C$4-Projection!$D$21)*EXP($C$5+SQRT($C$4)*D440)^0.5</f>
        <v/>
      </c>
      <c r="O440" s="17">
        <f>N440*EXP($C$5+SQRT($C$4)*E440)+(Projection!$E$20+MAX(0,Projection!$D$24-N440)/Projection!$C$4-Projection!$E$21)*EXP($C$5+SQRT($C$4)*E440)^0.5</f>
        <v/>
      </c>
      <c r="P440" s="17">
        <f>O440*EXP($C$5+SQRT($C$4)*F440)+(Projection!$F$20+MAX(0,Projection!$E$24-O440)/Projection!$C$4-Projection!$F$21)*EXP($C$5+SQRT($C$4)*F440)^0.5</f>
        <v/>
      </c>
      <c r="Q440" s="17">
        <f>P440*EXP($C$5+SQRT($C$4)*G440)+(Projection!$G$20+MAX(0,Projection!$F$24-P440)/Projection!$C$4-Projection!$G$21)*EXP($C$5+SQRT($C$4)*G440)^0.5</f>
        <v/>
      </c>
      <c r="R440" s="17">
        <f>Q440*EXP($C$5+SQRT($C$4)*H440)+(Projection!$H$20+MAX(0,Projection!$G$24-Q440)/Projection!$C$4-Projection!$H$21)*EXP($C$5+SQRT($C$4)*H440)^0.5</f>
        <v/>
      </c>
      <c r="S440" s="17">
        <f>R440*EXP($C$5+SQRT($C$4)*I440)+(Projection!$I$20+MAX(0,Projection!$H$24-R440)/Projection!$C$4-Projection!$I$21)*EXP($C$5+SQRT($C$4)*I440)^0.5</f>
        <v/>
      </c>
      <c r="T440" s="17">
        <f>S440*EXP($C$5+SQRT($C$4)*J440)+(Projection!$J$20+MAX(0,Projection!$I$24-S440)/Projection!$C$4-Projection!$J$21)*EXP($C$5+SQRT($C$4)*J440)^0.5</f>
        <v/>
      </c>
      <c r="U440" s="17">
        <f>T440*EXP($C$5+SQRT($C$4)*K440)+(Projection!$K$20+MAX(0,Projection!$J$24-T440)/Projection!$C$4-Projection!$K$21)*EXP($C$5+SQRT($C$4)*K440)^0.5</f>
        <v/>
      </c>
      <c r="V440" s="17">
        <f>U440*EXP($C$5+SQRT($C$4)*L440)+(Projection!$L$20+MAX(0,Projection!$K$24-U440)/Projection!$C$4-Projection!$L$21)*EXP($C$5+SQRT($C$4)*L440)^0.5</f>
        <v/>
      </c>
      <c r="W440" s="13">
        <f>M440/Projection!$C$24</f>
        <v/>
      </c>
      <c r="X440" s="13">
        <f>N440/Projection!$D$24</f>
        <v/>
      </c>
      <c r="Y440" s="13">
        <f>O440/Projection!$E$24</f>
        <v/>
      </c>
      <c r="Z440" s="13">
        <f>P440/Projection!$F$24</f>
        <v/>
      </c>
      <c r="AA440" s="13">
        <f>Q440/Projection!$G$24</f>
        <v/>
      </c>
      <c r="AB440" s="13">
        <f>R440/Projection!$H$24</f>
        <v/>
      </c>
      <c r="AC440" s="13">
        <f>S440/Projection!$I$24</f>
        <v/>
      </c>
      <c r="AD440" s="13">
        <f>T440/Projection!$J$24</f>
        <v/>
      </c>
      <c r="AE440" s="13">
        <f>U440/Projection!$K$24</f>
        <v/>
      </c>
      <c r="AF440" s="13">
        <f>V440/Projection!$L$24</f>
        <v/>
      </c>
      <c r="AG440" s="13">
        <f>MIN(W440:AF440)</f>
        <v/>
      </c>
    </row>
    <row r="441">
      <c r="B441" s="2" t="n">
        <v>428</v>
      </c>
      <c r="C441" s="20" t="n">
        <v>-0.076804</v>
      </c>
      <c r="D441" s="20" t="n">
        <v>0.552713</v>
      </c>
      <c r="E441" s="20" t="n">
        <v>-0.975816</v>
      </c>
      <c r="F441" s="20" t="n">
        <v>-0.459056</v>
      </c>
      <c r="G441" s="20" t="n">
        <v>-0.742404</v>
      </c>
      <c r="H441" s="20" t="n">
        <v>-0.209789</v>
      </c>
      <c r="I441" s="20" t="n">
        <v>0.304726</v>
      </c>
      <c r="J441" s="20" t="n">
        <v>-0.785879</v>
      </c>
      <c r="K441" s="20" t="n">
        <v>-0.809454</v>
      </c>
      <c r="L441" s="20" t="n">
        <v>0.104511</v>
      </c>
      <c r="M441" s="17">
        <f>Projection!$C$13*EXP($C$5+SQRT($C$4)*C441)+(Projection!$C$20+MAX(0,Projection!$C$14-Projection!$C$13)/Projection!$C$4-Projection!$C$21)*EXP($C$5+SQRT($C$4)*C441)^0.5</f>
        <v/>
      </c>
      <c r="N441" s="17">
        <f>M441*EXP($C$5+SQRT($C$4)*D441)+(Projection!$D$20+MAX(0,Projection!$C$24-M441)/Projection!$C$4-Projection!$D$21)*EXP($C$5+SQRT($C$4)*D441)^0.5</f>
        <v/>
      </c>
      <c r="O441" s="17">
        <f>N441*EXP($C$5+SQRT($C$4)*E441)+(Projection!$E$20+MAX(0,Projection!$D$24-N441)/Projection!$C$4-Projection!$E$21)*EXP($C$5+SQRT($C$4)*E441)^0.5</f>
        <v/>
      </c>
      <c r="P441" s="17">
        <f>O441*EXP($C$5+SQRT($C$4)*F441)+(Projection!$F$20+MAX(0,Projection!$E$24-O441)/Projection!$C$4-Projection!$F$21)*EXP($C$5+SQRT($C$4)*F441)^0.5</f>
        <v/>
      </c>
      <c r="Q441" s="17">
        <f>P441*EXP($C$5+SQRT($C$4)*G441)+(Projection!$G$20+MAX(0,Projection!$F$24-P441)/Projection!$C$4-Projection!$G$21)*EXP($C$5+SQRT($C$4)*G441)^0.5</f>
        <v/>
      </c>
      <c r="R441" s="17">
        <f>Q441*EXP($C$5+SQRT($C$4)*H441)+(Projection!$H$20+MAX(0,Projection!$G$24-Q441)/Projection!$C$4-Projection!$H$21)*EXP($C$5+SQRT($C$4)*H441)^0.5</f>
        <v/>
      </c>
      <c r="S441" s="17">
        <f>R441*EXP($C$5+SQRT($C$4)*I441)+(Projection!$I$20+MAX(0,Projection!$H$24-R441)/Projection!$C$4-Projection!$I$21)*EXP($C$5+SQRT($C$4)*I441)^0.5</f>
        <v/>
      </c>
      <c r="T441" s="17">
        <f>S441*EXP($C$5+SQRT($C$4)*J441)+(Projection!$J$20+MAX(0,Projection!$I$24-S441)/Projection!$C$4-Projection!$J$21)*EXP($C$5+SQRT($C$4)*J441)^0.5</f>
        <v/>
      </c>
      <c r="U441" s="17">
        <f>T441*EXP($C$5+SQRT($C$4)*K441)+(Projection!$K$20+MAX(0,Projection!$J$24-T441)/Projection!$C$4-Projection!$K$21)*EXP($C$5+SQRT($C$4)*K441)^0.5</f>
        <v/>
      </c>
      <c r="V441" s="17">
        <f>U441*EXP($C$5+SQRT($C$4)*L441)+(Projection!$L$20+MAX(0,Projection!$K$24-U441)/Projection!$C$4-Projection!$L$21)*EXP($C$5+SQRT($C$4)*L441)^0.5</f>
        <v/>
      </c>
      <c r="W441" s="13">
        <f>M441/Projection!$C$24</f>
        <v/>
      </c>
      <c r="X441" s="13">
        <f>N441/Projection!$D$24</f>
        <v/>
      </c>
      <c r="Y441" s="13">
        <f>O441/Projection!$E$24</f>
        <v/>
      </c>
      <c r="Z441" s="13">
        <f>P441/Projection!$F$24</f>
        <v/>
      </c>
      <c r="AA441" s="13">
        <f>Q441/Projection!$G$24</f>
        <v/>
      </c>
      <c r="AB441" s="13">
        <f>R441/Projection!$H$24</f>
        <v/>
      </c>
      <c r="AC441" s="13">
        <f>S441/Projection!$I$24</f>
        <v/>
      </c>
      <c r="AD441" s="13">
        <f>T441/Projection!$J$24</f>
        <v/>
      </c>
      <c r="AE441" s="13">
        <f>U441/Projection!$K$24</f>
        <v/>
      </c>
      <c r="AF441" s="13">
        <f>V441/Projection!$L$24</f>
        <v/>
      </c>
      <c r="AG441" s="13">
        <f>MIN(W441:AF441)</f>
        <v/>
      </c>
    </row>
    <row r="442">
      <c r="B442" s="2" t="n">
        <v>429</v>
      </c>
      <c r="C442" s="20" t="n">
        <v>-1.087399</v>
      </c>
      <c r="D442" s="20" t="n">
        <v>-0.316831</v>
      </c>
      <c r="E442" s="20" t="n">
        <v>0.544356</v>
      </c>
      <c r="F442" s="20" t="n">
        <v>-1.236081</v>
      </c>
      <c r="G442" s="20" t="n">
        <v>1.600058</v>
      </c>
      <c r="H442" s="20" t="n">
        <v>-1.104567</v>
      </c>
      <c r="I442" s="20" t="n">
        <v>-1.349187</v>
      </c>
      <c r="J442" s="20" t="n">
        <v>-0.09640799999999999</v>
      </c>
      <c r="K442" s="20" t="n">
        <v>0.155266</v>
      </c>
      <c r="L442" s="20" t="n">
        <v>-0.71132</v>
      </c>
      <c r="M442" s="17">
        <f>Projection!$C$13*EXP($C$5+SQRT($C$4)*C442)+(Projection!$C$20+MAX(0,Projection!$C$14-Projection!$C$13)/Projection!$C$4-Projection!$C$21)*EXP($C$5+SQRT($C$4)*C442)^0.5</f>
        <v/>
      </c>
      <c r="N442" s="17">
        <f>M442*EXP($C$5+SQRT($C$4)*D442)+(Projection!$D$20+MAX(0,Projection!$C$24-M442)/Projection!$C$4-Projection!$D$21)*EXP($C$5+SQRT($C$4)*D442)^0.5</f>
        <v/>
      </c>
      <c r="O442" s="17">
        <f>N442*EXP($C$5+SQRT($C$4)*E442)+(Projection!$E$20+MAX(0,Projection!$D$24-N442)/Projection!$C$4-Projection!$E$21)*EXP($C$5+SQRT($C$4)*E442)^0.5</f>
        <v/>
      </c>
      <c r="P442" s="17">
        <f>O442*EXP($C$5+SQRT($C$4)*F442)+(Projection!$F$20+MAX(0,Projection!$E$24-O442)/Projection!$C$4-Projection!$F$21)*EXP($C$5+SQRT($C$4)*F442)^0.5</f>
        <v/>
      </c>
      <c r="Q442" s="17">
        <f>P442*EXP($C$5+SQRT($C$4)*G442)+(Projection!$G$20+MAX(0,Projection!$F$24-P442)/Projection!$C$4-Projection!$G$21)*EXP($C$5+SQRT($C$4)*G442)^0.5</f>
        <v/>
      </c>
      <c r="R442" s="17">
        <f>Q442*EXP($C$5+SQRT($C$4)*H442)+(Projection!$H$20+MAX(0,Projection!$G$24-Q442)/Projection!$C$4-Projection!$H$21)*EXP($C$5+SQRT($C$4)*H442)^0.5</f>
        <v/>
      </c>
      <c r="S442" s="17">
        <f>R442*EXP($C$5+SQRT($C$4)*I442)+(Projection!$I$20+MAX(0,Projection!$H$24-R442)/Projection!$C$4-Projection!$I$21)*EXP($C$5+SQRT($C$4)*I442)^0.5</f>
        <v/>
      </c>
      <c r="T442" s="17">
        <f>S442*EXP($C$5+SQRT($C$4)*J442)+(Projection!$J$20+MAX(0,Projection!$I$24-S442)/Projection!$C$4-Projection!$J$21)*EXP($C$5+SQRT($C$4)*J442)^0.5</f>
        <v/>
      </c>
      <c r="U442" s="17">
        <f>T442*EXP($C$5+SQRT($C$4)*K442)+(Projection!$K$20+MAX(0,Projection!$J$24-T442)/Projection!$C$4-Projection!$K$21)*EXP($C$5+SQRT($C$4)*K442)^0.5</f>
        <v/>
      </c>
      <c r="V442" s="17">
        <f>U442*EXP($C$5+SQRT($C$4)*L442)+(Projection!$L$20+MAX(0,Projection!$K$24-U442)/Projection!$C$4-Projection!$L$21)*EXP($C$5+SQRT($C$4)*L442)^0.5</f>
        <v/>
      </c>
      <c r="W442" s="13">
        <f>M442/Projection!$C$24</f>
        <v/>
      </c>
      <c r="X442" s="13">
        <f>N442/Projection!$D$24</f>
        <v/>
      </c>
      <c r="Y442" s="13">
        <f>O442/Projection!$E$24</f>
        <v/>
      </c>
      <c r="Z442" s="13">
        <f>P442/Projection!$F$24</f>
        <v/>
      </c>
      <c r="AA442" s="13">
        <f>Q442/Projection!$G$24</f>
        <v/>
      </c>
      <c r="AB442" s="13">
        <f>R442/Projection!$H$24</f>
        <v/>
      </c>
      <c r="AC442" s="13">
        <f>S442/Projection!$I$24</f>
        <v/>
      </c>
      <c r="AD442" s="13">
        <f>T442/Projection!$J$24</f>
        <v/>
      </c>
      <c r="AE442" s="13">
        <f>U442/Projection!$K$24</f>
        <v/>
      </c>
      <c r="AF442" s="13">
        <f>V442/Projection!$L$24</f>
        <v/>
      </c>
      <c r="AG442" s="13">
        <f>MIN(W442:AF442)</f>
        <v/>
      </c>
    </row>
    <row r="443">
      <c r="B443" s="2" t="n">
        <v>430</v>
      </c>
      <c r="C443" s="20" t="n">
        <v>-0.059326</v>
      </c>
      <c r="D443" s="20" t="n">
        <v>-0.625227</v>
      </c>
      <c r="E443" s="20" t="n">
        <v>-0.686216</v>
      </c>
      <c r="F443" s="20" t="n">
        <v>-0.549961</v>
      </c>
      <c r="G443" s="20" t="n">
        <v>0.459529</v>
      </c>
      <c r="H443" s="20" t="n">
        <v>-0.44684</v>
      </c>
      <c r="I443" s="20" t="n">
        <v>-0.090103</v>
      </c>
      <c r="J443" s="20" t="n">
        <v>-0.38135</v>
      </c>
      <c r="K443" s="20" t="n">
        <v>1.354182</v>
      </c>
      <c r="L443" s="20" t="n">
        <v>0.034264</v>
      </c>
      <c r="M443" s="17">
        <f>Projection!$C$13*EXP($C$5+SQRT($C$4)*C443)+(Projection!$C$20+MAX(0,Projection!$C$14-Projection!$C$13)/Projection!$C$4-Projection!$C$21)*EXP($C$5+SQRT($C$4)*C443)^0.5</f>
        <v/>
      </c>
      <c r="N443" s="17">
        <f>M443*EXP($C$5+SQRT($C$4)*D443)+(Projection!$D$20+MAX(0,Projection!$C$24-M443)/Projection!$C$4-Projection!$D$21)*EXP($C$5+SQRT($C$4)*D443)^0.5</f>
        <v/>
      </c>
      <c r="O443" s="17">
        <f>N443*EXP($C$5+SQRT($C$4)*E443)+(Projection!$E$20+MAX(0,Projection!$D$24-N443)/Projection!$C$4-Projection!$E$21)*EXP($C$5+SQRT($C$4)*E443)^0.5</f>
        <v/>
      </c>
      <c r="P443" s="17">
        <f>O443*EXP($C$5+SQRT($C$4)*F443)+(Projection!$F$20+MAX(0,Projection!$E$24-O443)/Projection!$C$4-Projection!$F$21)*EXP($C$5+SQRT($C$4)*F443)^0.5</f>
        <v/>
      </c>
      <c r="Q443" s="17">
        <f>P443*EXP($C$5+SQRT($C$4)*G443)+(Projection!$G$20+MAX(0,Projection!$F$24-P443)/Projection!$C$4-Projection!$G$21)*EXP($C$5+SQRT($C$4)*G443)^0.5</f>
        <v/>
      </c>
      <c r="R443" s="17">
        <f>Q443*EXP($C$5+SQRT($C$4)*H443)+(Projection!$H$20+MAX(0,Projection!$G$24-Q443)/Projection!$C$4-Projection!$H$21)*EXP($C$5+SQRT($C$4)*H443)^0.5</f>
        <v/>
      </c>
      <c r="S443" s="17">
        <f>R443*EXP($C$5+SQRT($C$4)*I443)+(Projection!$I$20+MAX(0,Projection!$H$24-R443)/Projection!$C$4-Projection!$I$21)*EXP($C$5+SQRT($C$4)*I443)^0.5</f>
        <v/>
      </c>
      <c r="T443" s="17">
        <f>S443*EXP($C$5+SQRT($C$4)*J443)+(Projection!$J$20+MAX(0,Projection!$I$24-S443)/Projection!$C$4-Projection!$J$21)*EXP($C$5+SQRT($C$4)*J443)^0.5</f>
        <v/>
      </c>
      <c r="U443" s="17">
        <f>T443*EXP($C$5+SQRT($C$4)*K443)+(Projection!$K$20+MAX(0,Projection!$J$24-T443)/Projection!$C$4-Projection!$K$21)*EXP($C$5+SQRT($C$4)*K443)^0.5</f>
        <v/>
      </c>
      <c r="V443" s="17">
        <f>U443*EXP($C$5+SQRT($C$4)*L443)+(Projection!$L$20+MAX(0,Projection!$K$24-U443)/Projection!$C$4-Projection!$L$21)*EXP($C$5+SQRT($C$4)*L443)^0.5</f>
        <v/>
      </c>
      <c r="W443" s="13">
        <f>M443/Projection!$C$24</f>
        <v/>
      </c>
      <c r="X443" s="13">
        <f>N443/Projection!$D$24</f>
        <v/>
      </c>
      <c r="Y443" s="13">
        <f>O443/Projection!$E$24</f>
        <v/>
      </c>
      <c r="Z443" s="13">
        <f>P443/Projection!$F$24</f>
        <v/>
      </c>
      <c r="AA443" s="13">
        <f>Q443/Projection!$G$24</f>
        <v/>
      </c>
      <c r="AB443" s="13">
        <f>R443/Projection!$H$24</f>
        <v/>
      </c>
      <c r="AC443" s="13">
        <f>S443/Projection!$I$24</f>
        <v/>
      </c>
      <c r="AD443" s="13">
        <f>T443/Projection!$J$24</f>
        <v/>
      </c>
      <c r="AE443" s="13">
        <f>U443/Projection!$K$24</f>
        <v/>
      </c>
      <c r="AF443" s="13">
        <f>V443/Projection!$L$24</f>
        <v/>
      </c>
      <c r="AG443" s="13">
        <f>MIN(W443:AF443)</f>
        <v/>
      </c>
    </row>
    <row r="444">
      <c r="B444" s="2" t="n">
        <v>431</v>
      </c>
      <c r="C444" s="20" t="n">
        <v>-1.146925</v>
      </c>
      <c r="D444" s="20" t="n">
        <v>0.831257</v>
      </c>
      <c r="E444" s="20" t="n">
        <v>2.285046</v>
      </c>
      <c r="F444" s="20" t="n">
        <v>-1.042396</v>
      </c>
      <c r="G444" s="20" t="n">
        <v>1.085393</v>
      </c>
      <c r="H444" s="20" t="n">
        <v>-0.417922</v>
      </c>
      <c r="I444" s="20" t="n">
        <v>0.160328</v>
      </c>
      <c r="J444" s="20" t="n">
        <v>-0.911864</v>
      </c>
      <c r="K444" s="20" t="n">
        <v>-0.73907</v>
      </c>
      <c r="L444" s="20" t="n">
        <v>-0.211305</v>
      </c>
      <c r="M444" s="17">
        <f>Projection!$C$13*EXP($C$5+SQRT($C$4)*C444)+(Projection!$C$20+MAX(0,Projection!$C$14-Projection!$C$13)/Projection!$C$4-Projection!$C$21)*EXP($C$5+SQRT($C$4)*C444)^0.5</f>
        <v/>
      </c>
      <c r="N444" s="17">
        <f>M444*EXP($C$5+SQRT($C$4)*D444)+(Projection!$D$20+MAX(0,Projection!$C$24-M444)/Projection!$C$4-Projection!$D$21)*EXP($C$5+SQRT($C$4)*D444)^0.5</f>
        <v/>
      </c>
      <c r="O444" s="17">
        <f>N444*EXP($C$5+SQRT($C$4)*E444)+(Projection!$E$20+MAX(0,Projection!$D$24-N444)/Projection!$C$4-Projection!$E$21)*EXP($C$5+SQRT($C$4)*E444)^0.5</f>
        <v/>
      </c>
      <c r="P444" s="17">
        <f>O444*EXP($C$5+SQRT($C$4)*F444)+(Projection!$F$20+MAX(0,Projection!$E$24-O444)/Projection!$C$4-Projection!$F$21)*EXP($C$5+SQRT($C$4)*F444)^0.5</f>
        <v/>
      </c>
      <c r="Q444" s="17">
        <f>P444*EXP($C$5+SQRT($C$4)*G444)+(Projection!$G$20+MAX(0,Projection!$F$24-P444)/Projection!$C$4-Projection!$G$21)*EXP($C$5+SQRT($C$4)*G444)^0.5</f>
        <v/>
      </c>
      <c r="R444" s="17">
        <f>Q444*EXP($C$5+SQRT($C$4)*H444)+(Projection!$H$20+MAX(0,Projection!$G$24-Q444)/Projection!$C$4-Projection!$H$21)*EXP($C$5+SQRT($C$4)*H444)^0.5</f>
        <v/>
      </c>
      <c r="S444" s="17">
        <f>R444*EXP($C$5+SQRT($C$4)*I444)+(Projection!$I$20+MAX(0,Projection!$H$24-R444)/Projection!$C$4-Projection!$I$21)*EXP($C$5+SQRT($C$4)*I444)^0.5</f>
        <v/>
      </c>
      <c r="T444" s="17">
        <f>S444*EXP($C$5+SQRT($C$4)*J444)+(Projection!$J$20+MAX(0,Projection!$I$24-S444)/Projection!$C$4-Projection!$J$21)*EXP($C$5+SQRT($C$4)*J444)^0.5</f>
        <v/>
      </c>
      <c r="U444" s="17">
        <f>T444*EXP($C$5+SQRT($C$4)*K444)+(Projection!$K$20+MAX(0,Projection!$J$24-T444)/Projection!$C$4-Projection!$K$21)*EXP($C$5+SQRT($C$4)*K444)^0.5</f>
        <v/>
      </c>
      <c r="V444" s="17">
        <f>U444*EXP($C$5+SQRT($C$4)*L444)+(Projection!$L$20+MAX(0,Projection!$K$24-U444)/Projection!$C$4-Projection!$L$21)*EXP($C$5+SQRT($C$4)*L444)^0.5</f>
        <v/>
      </c>
      <c r="W444" s="13">
        <f>M444/Projection!$C$24</f>
        <v/>
      </c>
      <c r="X444" s="13">
        <f>N444/Projection!$D$24</f>
        <v/>
      </c>
      <c r="Y444" s="13">
        <f>O444/Projection!$E$24</f>
        <v/>
      </c>
      <c r="Z444" s="13">
        <f>P444/Projection!$F$24</f>
        <v/>
      </c>
      <c r="AA444" s="13">
        <f>Q444/Projection!$G$24</f>
        <v/>
      </c>
      <c r="AB444" s="13">
        <f>R444/Projection!$H$24</f>
        <v/>
      </c>
      <c r="AC444" s="13">
        <f>S444/Projection!$I$24</f>
        <v/>
      </c>
      <c r="AD444" s="13">
        <f>T444/Projection!$J$24</f>
        <v/>
      </c>
      <c r="AE444" s="13">
        <f>U444/Projection!$K$24</f>
        <v/>
      </c>
      <c r="AF444" s="13">
        <f>V444/Projection!$L$24</f>
        <v/>
      </c>
      <c r="AG444" s="13">
        <f>MIN(W444:AF444)</f>
        <v/>
      </c>
    </row>
    <row r="445">
      <c r="B445" s="2" t="n">
        <v>432</v>
      </c>
      <c r="C445" s="20" t="n">
        <v>-0.662587</v>
      </c>
      <c r="D445" s="20" t="n">
        <v>0.892672</v>
      </c>
      <c r="E445" s="20" t="n">
        <v>1.926785</v>
      </c>
      <c r="F445" s="20" t="n">
        <v>-1.411812</v>
      </c>
      <c r="G445" s="20" t="n">
        <v>1.993847</v>
      </c>
      <c r="H445" s="20" t="n">
        <v>0.245653</v>
      </c>
      <c r="I445" s="20" t="n">
        <v>2.272042</v>
      </c>
      <c r="J445" s="20" t="n">
        <v>-0.252063</v>
      </c>
      <c r="K445" s="20" t="n">
        <v>-0.538075</v>
      </c>
      <c r="L445" s="20" t="n">
        <v>-1.05363</v>
      </c>
      <c r="M445" s="17">
        <f>Projection!$C$13*EXP($C$5+SQRT($C$4)*C445)+(Projection!$C$20+MAX(0,Projection!$C$14-Projection!$C$13)/Projection!$C$4-Projection!$C$21)*EXP($C$5+SQRT($C$4)*C445)^0.5</f>
        <v/>
      </c>
      <c r="N445" s="17">
        <f>M445*EXP($C$5+SQRT($C$4)*D445)+(Projection!$D$20+MAX(0,Projection!$C$24-M445)/Projection!$C$4-Projection!$D$21)*EXP($C$5+SQRT($C$4)*D445)^0.5</f>
        <v/>
      </c>
      <c r="O445" s="17">
        <f>N445*EXP($C$5+SQRT($C$4)*E445)+(Projection!$E$20+MAX(0,Projection!$D$24-N445)/Projection!$C$4-Projection!$E$21)*EXP($C$5+SQRT($C$4)*E445)^0.5</f>
        <v/>
      </c>
      <c r="P445" s="17">
        <f>O445*EXP($C$5+SQRT($C$4)*F445)+(Projection!$F$20+MAX(0,Projection!$E$24-O445)/Projection!$C$4-Projection!$F$21)*EXP($C$5+SQRT($C$4)*F445)^0.5</f>
        <v/>
      </c>
      <c r="Q445" s="17">
        <f>P445*EXP($C$5+SQRT($C$4)*G445)+(Projection!$G$20+MAX(0,Projection!$F$24-P445)/Projection!$C$4-Projection!$G$21)*EXP($C$5+SQRT($C$4)*G445)^0.5</f>
        <v/>
      </c>
      <c r="R445" s="17">
        <f>Q445*EXP($C$5+SQRT($C$4)*H445)+(Projection!$H$20+MAX(0,Projection!$G$24-Q445)/Projection!$C$4-Projection!$H$21)*EXP($C$5+SQRT($C$4)*H445)^0.5</f>
        <v/>
      </c>
      <c r="S445" s="17">
        <f>R445*EXP($C$5+SQRT($C$4)*I445)+(Projection!$I$20+MAX(0,Projection!$H$24-R445)/Projection!$C$4-Projection!$I$21)*EXP($C$5+SQRT($C$4)*I445)^0.5</f>
        <v/>
      </c>
      <c r="T445" s="17">
        <f>S445*EXP($C$5+SQRT($C$4)*J445)+(Projection!$J$20+MAX(0,Projection!$I$24-S445)/Projection!$C$4-Projection!$J$21)*EXP($C$5+SQRT($C$4)*J445)^0.5</f>
        <v/>
      </c>
      <c r="U445" s="17">
        <f>T445*EXP($C$5+SQRT($C$4)*K445)+(Projection!$K$20+MAX(0,Projection!$J$24-T445)/Projection!$C$4-Projection!$K$21)*EXP($C$5+SQRT($C$4)*K445)^0.5</f>
        <v/>
      </c>
      <c r="V445" s="17">
        <f>U445*EXP($C$5+SQRT($C$4)*L445)+(Projection!$L$20+MAX(0,Projection!$K$24-U445)/Projection!$C$4-Projection!$L$21)*EXP($C$5+SQRT($C$4)*L445)^0.5</f>
        <v/>
      </c>
      <c r="W445" s="13">
        <f>M445/Projection!$C$24</f>
        <v/>
      </c>
      <c r="X445" s="13">
        <f>N445/Projection!$D$24</f>
        <v/>
      </c>
      <c r="Y445" s="13">
        <f>O445/Projection!$E$24</f>
        <v/>
      </c>
      <c r="Z445" s="13">
        <f>P445/Projection!$F$24</f>
        <v/>
      </c>
      <c r="AA445" s="13">
        <f>Q445/Projection!$G$24</f>
        <v/>
      </c>
      <c r="AB445" s="13">
        <f>R445/Projection!$H$24</f>
        <v/>
      </c>
      <c r="AC445" s="13">
        <f>S445/Projection!$I$24</f>
        <v/>
      </c>
      <c r="AD445" s="13">
        <f>T445/Projection!$J$24</f>
        <v/>
      </c>
      <c r="AE445" s="13">
        <f>U445/Projection!$K$24</f>
        <v/>
      </c>
      <c r="AF445" s="13">
        <f>V445/Projection!$L$24</f>
        <v/>
      </c>
      <c r="AG445" s="13">
        <f>MIN(W445:AF445)</f>
        <v/>
      </c>
    </row>
    <row r="446">
      <c r="B446" s="2" t="n">
        <v>433</v>
      </c>
      <c r="C446" s="20" t="n">
        <v>-1.267915</v>
      </c>
      <c r="D446" s="20" t="n">
        <v>0.199429</v>
      </c>
      <c r="E446" s="20" t="n">
        <v>-0.114084</v>
      </c>
      <c r="F446" s="20" t="n">
        <v>-1.120392</v>
      </c>
      <c r="G446" s="20" t="n">
        <v>-0.526844</v>
      </c>
      <c r="H446" s="20" t="n">
        <v>0.337065</v>
      </c>
      <c r="I446" s="20" t="n">
        <v>0.177324</v>
      </c>
      <c r="J446" s="20" t="n">
        <v>-1.330633</v>
      </c>
      <c r="K446" s="20" t="n">
        <v>-0.347168</v>
      </c>
      <c r="L446" s="20" t="n">
        <v>-0.12463</v>
      </c>
      <c r="M446" s="17">
        <f>Projection!$C$13*EXP($C$5+SQRT($C$4)*C446)+(Projection!$C$20+MAX(0,Projection!$C$14-Projection!$C$13)/Projection!$C$4-Projection!$C$21)*EXP($C$5+SQRT($C$4)*C446)^0.5</f>
        <v/>
      </c>
      <c r="N446" s="17">
        <f>M446*EXP($C$5+SQRT($C$4)*D446)+(Projection!$D$20+MAX(0,Projection!$C$24-M446)/Projection!$C$4-Projection!$D$21)*EXP($C$5+SQRT($C$4)*D446)^0.5</f>
        <v/>
      </c>
      <c r="O446" s="17">
        <f>N446*EXP($C$5+SQRT($C$4)*E446)+(Projection!$E$20+MAX(0,Projection!$D$24-N446)/Projection!$C$4-Projection!$E$21)*EXP($C$5+SQRT($C$4)*E446)^0.5</f>
        <v/>
      </c>
      <c r="P446" s="17">
        <f>O446*EXP($C$5+SQRT($C$4)*F446)+(Projection!$F$20+MAX(0,Projection!$E$24-O446)/Projection!$C$4-Projection!$F$21)*EXP($C$5+SQRT($C$4)*F446)^0.5</f>
        <v/>
      </c>
      <c r="Q446" s="17">
        <f>P446*EXP($C$5+SQRT($C$4)*G446)+(Projection!$G$20+MAX(0,Projection!$F$24-P446)/Projection!$C$4-Projection!$G$21)*EXP($C$5+SQRT($C$4)*G446)^0.5</f>
        <v/>
      </c>
      <c r="R446" s="17">
        <f>Q446*EXP($C$5+SQRT($C$4)*H446)+(Projection!$H$20+MAX(0,Projection!$G$24-Q446)/Projection!$C$4-Projection!$H$21)*EXP($C$5+SQRT($C$4)*H446)^0.5</f>
        <v/>
      </c>
      <c r="S446" s="17">
        <f>R446*EXP($C$5+SQRT($C$4)*I446)+(Projection!$I$20+MAX(0,Projection!$H$24-R446)/Projection!$C$4-Projection!$I$21)*EXP($C$5+SQRT($C$4)*I446)^0.5</f>
        <v/>
      </c>
      <c r="T446" s="17">
        <f>S446*EXP($C$5+SQRT($C$4)*J446)+(Projection!$J$20+MAX(0,Projection!$I$24-S446)/Projection!$C$4-Projection!$J$21)*EXP($C$5+SQRT($C$4)*J446)^0.5</f>
        <v/>
      </c>
      <c r="U446" s="17">
        <f>T446*EXP($C$5+SQRT($C$4)*K446)+(Projection!$K$20+MAX(0,Projection!$J$24-T446)/Projection!$C$4-Projection!$K$21)*EXP($C$5+SQRT($C$4)*K446)^0.5</f>
        <v/>
      </c>
      <c r="V446" s="17">
        <f>U446*EXP($C$5+SQRT($C$4)*L446)+(Projection!$L$20+MAX(0,Projection!$K$24-U446)/Projection!$C$4-Projection!$L$21)*EXP($C$5+SQRT($C$4)*L446)^0.5</f>
        <v/>
      </c>
      <c r="W446" s="13">
        <f>M446/Projection!$C$24</f>
        <v/>
      </c>
      <c r="X446" s="13">
        <f>N446/Projection!$D$24</f>
        <v/>
      </c>
      <c r="Y446" s="13">
        <f>O446/Projection!$E$24</f>
        <v/>
      </c>
      <c r="Z446" s="13">
        <f>P446/Projection!$F$24</f>
        <v/>
      </c>
      <c r="AA446" s="13">
        <f>Q446/Projection!$G$24</f>
        <v/>
      </c>
      <c r="AB446" s="13">
        <f>R446/Projection!$H$24</f>
        <v/>
      </c>
      <c r="AC446" s="13">
        <f>S446/Projection!$I$24</f>
        <v/>
      </c>
      <c r="AD446" s="13">
        <f>T446/Projection!$J$24</f>
        <v/>
      </c>
      <c r="AE446" s="13">
        <f>U446/Projection!$K$24</f>
        <v/>
      </c>
      <c r="AF446" s="13">
        <f>V446/Projection!$L$24</f>
        <v/>
      </c>
      <c r="AG446" s="13">
        <f>MIN(W446:AF446)</f>
        <v/>
      </c>
    </row>
    <row r="447">
      <c r="B447" s="2" t="n">
        <v>434</v>
      </c>
      <c r="C447" s="20" t="n">
        <v>-0.270619</v>
      </c>
      <c r="D447" s="20" t="n">
        <v>0.895221</v>
      </c>
      <c r="E447" s="20" t="n">
        <v>-0.275331</v>
      </c>
      <c r="F447" s="20" t="n">
        <v>0.486066</v>
      </c>
      <c r="G447" s="20" t="n">
        <v>0.178006</v>
      </c>
      <c r="H447" s="20" t="n">
        <v>-0.944265</v>
      </c>
      <c r="I447" s="20" t="n">
        <v>-0.926016</v>
      </c>
      <c r="J447" s="20" t="n">
        <v>-0.449031</v>
      </c>
      <c r="K447" s="20" t="n">
        <v>0.577468</v>
      </c>
      <c r="L447" s="20" t="n">
        <v>-0.580812</v>
      </c>
      <c r="M447" s="17">
        <f>Projection!$C$13*EXP($C$5+SQRT($C$4)*C447)+(Projection!$C$20+MAX(0,Projection!$C$14-Projection!$C$13)/Projection!$C$4-Projection!$C$21)*EXP($C$5+SQRT($C$4)*C447)^0.5</f>
        <v/>
      </c>
      <c r="N447" s="17">
        <f>M447*EXP($C$5+SQRT($C$4)*D447)+(Projection!$D$20+MAX(0,Projection!$C$24-M447)/Projection!$C$4-Projection!$D$21)*EXP($C$5+SQRT($C$4)*D447)^0.5</f>
        <v/>
      </c>
      <c r="O447" s="17">
        <f>N447*EXP($C$5+SQRT($C$4)*E447)+(Projection!$E$20+MAX(0,Projection!$D$24-N447)/Projection!$C$4-Projection!$E$21)*EXP($C$5+SQRT($C$4)*E447)^0.5</f>
        <v/>
      </c>
      <c r="P447" s="17">
        <f>O447*EXP($C$5+SQRT($C$4)*F447)+(Projection!$F$20+MAX(0,Projection!$E$24-O447)/Projection!$C$4-Projection!$F$21)*EXP($C$5+SQRT($C$4)*F447)^0.5</f>
        <v/>
      </c>
      <c r="Q447" s="17">
        <f>P447*EXP($C$5+SQRT($C$4)*G447)+(Projection!$G$20+MAX(0,Projection!$F$24-P447)/Projection!$C$4-Projection!$G$21)*EXP($C$5+SQRT($C$4)*G447)^0.5</f>
        <v/>
      </c>
      <c r="R447" s="17">
        <f>Q447*EXP($C$5+SQRT($C$4)*H447)+(Projection!$H$20+MAX(0,Projection!$G$24-Q447)/Projection!$C$4-Projection!$H$21)*EXP($C$5+SQRT($C$4)*H447)^0.5</f>
        <v/>
      </c>
      <c r="S447" s="17">
        <f>R447*EXP($C$5+SQRT($C$4)*I447)+(Projection!$I$20+MAX(0,Projection!$H$24-R447)/Projection!$C$4-Projection!$I$21)*EXP($C$5+SQRT($C$4)*I447)^0.5</f>
        <v/>
      </c>
      <c r="T447" s="17">
        <f>S447*EXP($C$5+SQRT($C$4)*J447)+(Projection!$J$20+MAX(0,Projection!$I$24-S447)/Projection!$C$4-Projection!$J$21)*EXP($C$5+SQRT($C$4)*J447)^0.5</f>
        <v/>
      </c>
      <c r="U447" s="17">
        <f>T447*EXP($C$5+SQRT($C$4)*K447)+(Projection!$K$20+MAX(0,Projection!$J$24-T447)/Projection!$C$4-Projection!$K$21)*EXP($C$5+SQRT($C$4)*K447)^0.5</f>
        <v/>
      </c>
      <c r="V447" s="17">
        <f>U447*EXP($C$5+SQRT($C$4)*L447)+(Projection!$L$20+MAX(0,Projection!$K$24-U447)/Projection!$C$4-Projection!$L$21)*EXP($C$5+SQRT($C$4)*L447)^0.5</f>
        <v/>
      </c>
      <c r="W447" s="13">
        <f>M447/Projection!$C$24</f>
        <v/>
      </c>
      <c r="X447" s="13">
        <f>N447/Projection!$D$24</f>
        <v/>
      </c>
      <c r="Y447" s="13">
        <f>O447/Projection!$E$24</f>
        <v/>
      </c>
      <c r="Z447" s="13">
        <f>P447/Projection!$F$24</f>
        <v/>
      </c>
      <c r="AA447" s="13">
        <f>Q447/Projection!$G$24</f>
        <v/>
      </c>
      <c r="AB447" s="13">
        <f>R447/Projection!$H$24</f>
        <v/>
      </c>
      <c r="AC447" s="13">
        <f>S447/Projection!$I$24</f>
        <v/>
      </c>
      <c r="AD447" s="13">
        <f>T447/Projection!$J$24</f>
        <v/>
      </c>
      <c r="AE447" s="13">
        <f>U447/Projection!$K$24</f>
        <v/>
      </c>
      <c r="AF447" s="13">
        <f>V447/Projection!$L$24</f>
        <v/>
      </c>
      <c r="AG447" s="13">
        <f>MIN(W447:AF447)</f>
        <v/>
      </c>
    </row>
    <row r="448">
      <c r="B448" s="2" t="n">
        <v>435</v>
      </c>
      <c r="C448" s="20" t="n">
        <v>0.133965</v>
      </c>
      <c r="D448" s="20" t="n">
        <v>-0.023788</v>
      </c>
      <c r="E448" s="20" t="n">
        <v>1.003609</v>
      </c>
      <c r="F448" s="20" t="n">
        <v>-0.17759</v>
      </c>
      <c r="G448" s="20" t="n">
        <v>1.094006</v>
      </c>
      <c r="H448" s="20" t="n">
        <v>-0.712968</v>
      </c>
      <c r="I448" s="20" t="n">
        <v>0.33175</v>
      </c>
      <c r="J448" s="20" t="n">
        <v>-0.442692</v>
      </c>
      <c r="K448" s="20" t="n">
        <v>0.657924</v>
      </c>
      <c r="L448" s="20" t="n">
        <v>0.515947</v>
      </c>
      <c r="M448" s="17">
        <f>Projection!$C$13*EXP($C$5+SQRT($C$4)*C448)+(Projection!$C$20+MAX(0,Projection!$C$14-Projection!$C$13)/Projection!$C$4-Projection!$C$21)*EXP($C$5+SQRT($C$4)*C448)^0.5</f>
        <v/>
      </c>
      <c r="N448" s="17">
        <f>M448*EXP($C$5+SQRT($C$4)*D448)+(Projection!$D$20+MAX(0,Projection!$C$24-M448)/Projection!$C$4-Projection!$D$21)*EXP($C$5+SQRT($C$4)*D448)^0.5</f>
        <v/>
      </c>
      <c r="O448" s="17">
        <f>N448*EXP($C$5+SQRT($C$4)*E448)+(Projection!$E$20+MAX(0,Projection!$D$24-N448)/Projection!$C$4-Projection!$E$21)*EXP($C$5+SQRT($C$4)*E448)^0.5</f>
        <v/>
      </c>
      <c r="P448" s="17">
        <f>O448*EXP($C$5+SQRT($C$4)*F448)+(Projection!$F$20+MAX(0,Projection!$E$24-O448)/Projection!$C$4-Projection!$F$21)*EXP($C$5+SQRT($C$4)*F448)^0.5</f>
        <v/>
      </c>
      <c r="Q448" s="17">
        <f>P448*EXP($C$5+SQRT($C$4)*G448)+(Projection!$G$20+MAX(0,Projection!$F$24-P448)/Projection!$C$4-Projection!$G$21)*EXP($C$5+SQRT($C$4)*G448)^0.5</f>
        <v/>
      </c>
      <c r="R448" s="17">
        <f>Q448*EXP($C$5+SQRT($C$4)*H448)+(Projection!$H$20+MAX(0,Projection!$G$24-Q448)/Projection!$C$4-Projection!$H$21)*EXP($C$5+SQRT($C$4)*H448)^0.5</f>
        <v/>
      </c>
      <c r="S448" s="17">
        <f>R448*EXP($C$5+SQRT($C$4)*I448)+(Projection!$I$20+MAX(0,Projection!$H$24-R448)/Projection!$C$4-Projection!$I$21)*EXP($C$5+SQRT($C$4)*I448)^0.5</f>
        <v/>
      </c>
      <c r="T448" s="17">
        <f>S448*EXP($C$5+SQRT($C$4)*J448)+(Projection!$J$20+MAX(0,Projection!$I$24-S448)/Projection!$C$4-Projection!$J$21)*EXP($C$5+SQRT($C$4)*J448)^0.5</f>
        <v/>
      </c>
      <c r="U448" s="17">
        <f>T448*EXP($C$5+SQRT($C$4)*K448)+(Projection!$K$20+MAX(0,Projection!$J$24-T448)/Projection!$C$4-Projection!$K$21)*EXP($C$5+SQRT($C$4)*K448)^0.5</f>
        <v/>
      </c>
      <c r="V448" s="17">
        <f>U448*EXP($C$5+SQRT($C$4)*L448)+(Projection!$L$20+MAX(0,Projection!$K$24-U448)/Projection!$C$4-Projection!$L$21)*EXP($C$5+SQRT($C$4)*L448)^0.5</f>
        <v/>
      </c>
      <c r="W448" s="13">
        <f>M448/Projection!$C$24</f>
        <v/>
      </c>
      <c r="X448" s="13">
        <f>N448/Projection!$D$24</f>
        <v/>
      </c>
      <c r="Y448" s="13">
        <f>O448/Projection!$E$24</f>
        <v/>
      </c>
      <c r="Z448" s="13">
        <f>P448/Projection!$F$24</f>
        <v/>
      </c>
      <c r="AA448" s="13">
        <f>Q448/Projection!$G$24</f>
        <v/>
      </c>
      <c r="AB448" s="13">
        <f>R448/Projection!$H$24</f>
        <v/>
      </c>
      <c r="AC448" s="13">
        <f>S448/Projection!$I$24</f>
        <v/>
      </c>
      <c r="AD448" s="13">
        <f>T448/Projection!$J$24</f>
        <v/>
      </c>
      <c r="AE448" s="13">
        <f>U448/Projection!$K$24</f>
        <v/>
      </c>
      <c r="AF448" s="13">
        <f>V448/Projection!$L$24</f>
        <v/>
      </c>
      <c r="AG448" s="13">
        <f>MIN(W448:AF448)</f>
        <v/>
      </c>
    </row>
    <row r="449">
      <c r="B449" s="2" t="n">
        <v>436</v>
      </c>
      <c r="C449" s="20" t="n">
        <v>-1.871828</v>
      </c>
      <c r="D449" s="20" t="n">
        <v>-2.370903</v>
      </c>
      <c r="E449" s="20" t="n">
        <v>1.991916</v>
      </c>
      <c r="F449" s="20" t="n">
        <v>0.850935</v>
      </c>
      <c r="G449" s="20" t="n">
        <v>0.118662</v>
      </c>
      <c r="H449" s="20" t="n">
        <v>-1.877291</v>
      </c>
      <c r="I449" s="20" t="n">
        <v>-0.446026</v>
      </c>
      <c r="J449" s="20" t="n">
        <v>0.9057809999999999</v>
      </c>
      <c r="K449" s="20" t="n">
        <v>-0.489849</v>
      </c>
      <c r="L449" s="20" t="n">
        <v>0.262432</v>
      </c>
      <c r="M449" s="17">
        <f>Projection!$C$13*EXP($C$5+SQRT($C$4)*C449)+(Projection!$C$20+MAX(0,Projection!$C$14-Projection!$C$13)/Projection!$C$4-Projection!$C$21)*EXP($C$5+SQRT($C$4)*C449)^0.5</f>
        <v/>
      </c>
      <c r="N449" s="17">
        <f>M449*EXP($C$5+SQRT($C$4)*D449)+(Projection!$D$20+MAX(0,Projection!$C$24-M449)/Projection!$C$4-Projection!$D$21)*EXP($C$5+SQRT($C$4)*D449)^0.5</f>
        <v/>
      </c>
      <c r="O449" s="17">
        <f>N449*EXP($C$5+SQRT($C$4)*E449)+(Projection!$E$20+MAX(0,Projection!$D$24-N449)/Projection!$C$4-Projection!$E$21)*EXP($C$5+SQRT($C$4)*E449)^0.5</f>
        <v/>
      </c>
      <c r="P449" s="17">
        <f>O449*EXP($C$5+SQRT($C$4)*F449)+(Projection!$F$20+MAX(0,Projection!$E$24-O449)/Projection!$C$4-Projection!$F$21)*EXP($C$5+SQRT($C$4)*F449)^0.5</f>
        <v/>
      </c>
      <c r="Q449" s="17">
        <f>P449*EXP($C$5+SQRT($C$4)*G449)+(Projection!$G$20+MAX(0,Projection!$F$24-P449)/Projection!$C$4-Projection!$G$21)*EXP($C$5+SQRT($C$4)*G449)^0.5</f>
        <v/>
      </c>
      <c r="R449" s="17">
        <f>Q449*EXP($C$5+SQRT($C$4)*H449)+(Projection!$H$20+MAX(0,Projection!$G$24-Q449)/Projection!$C$4-Projection!$H$21)*EXP($C$5+SQRT($C$4)*H449)^0.5</f>
        <v/>
      </c>
      <c r="S449" s="17">
        <f>R449*EXP($C$5+SQRT($C$4)*I449)+(Projection!$I$20+MAX(0,Projection!$H$24-R449)/Projection!$C$4-Projection!$I$21)*EXP($C$5+SQRT($C$4)*I449)^0.5</f>
        <v/>
      </c>
      <c r="T449" s="17">
        <f>S449*EXP($C$5+SQRT($C$4)*J449)+(Projection!$J$20+MAX(0,Projection!$I$24-S449)/Projection!$C$4-Projection!$J$21)*EXP($C$5+SQRT($C$4)*J449)^0.5</f>
        <v/>
      </c>
      <c r="U449" s="17">
        <f>T449*EXP($C$5+SQRT($C$4)*K449)+(Projection!$K$20+MAX(0,Projection!$J$24-T449)/Projection!$C$4-Projection!$K$21)*EXP($C$5+SQRT($C$4)*K449)^0.5</f>
        <v/>
      </c>
      <c r="V449" s="17">
        <f>U449*EXP($C$5+SQRT($C$4)*L449)+(Projection!$L$20+MAX(0,Projection!$K$24-U449)/Projection!$C$4-Projection!$L$21)*EXP($C$5+SQRT($C$4)*L449)^0.5</f>
        <v/>
      </c>
      <c r="W449" s="13">
        <f>M449/Projection!$C$24</f>
        <v/>
      </c>
      <c r="X449" s="13">
        <f>N449/Projection!$D$24</f>
        <v/>
      </c>
      <c r="Y449" s="13">
        <f>O449/Projection!$E$24</f>
        <v/>
      </c>
      <c r="Z449" s="13">
        <f>P449/Projection!$F$24</f>
        <v/>
      </c>
      <c r="AA449" s="13">
        <f>Q449/Projection!$G$24</f>
        <v/>
      </c>
      <c r="AB449" s="13">
        <f>R449/Projection!$H$24</f>
        <v/>
      </c>
      <c r="AC449" s="13">
        <f>S449/Projection!$I$24</f>
        <v/>
      </c>
      <c r="AD449" s="13">
        <f>T449/Projection!$J$24</f>
        <v/>
      </c>
      <c r="AE449" s="13">
        <f>U449/Projection!$K$24</f>
        <v/>
      </c>
      <c r="AF449" s="13">
        <f>V449/Projection!$L$24</f>
        <v/>
      </c>
      <c r="AG449" s="13">
        <f>MIN(W449:AF449)</f>
        <v/>
      </c>
    </row>
    <row r="450">
      <c r="B450" s="2" t="n">
        <v>437</v>
      </c>
      <c r="C450" s="20" t="n">
        <v>1.018294</v>
      </c>
      <c r="D450" s="20" t="n">
        <v>-0.6088479999999999</v>
      </c>
      <c r="E450" s="20" t="n">
        <v>0.054621</v>
      </c>
      <c r="F450" s="20" t="n">
        <v>0.453398</v>
      </c>
      <c r="G450" s="20" t="n">
        <v>-1.812222</v>
      </c>
      <c r="H450" s="20" t="n">
        <v>-0.879412</v>
      </c>
      <c r="I450" s="20" t="n">
        <v>0.9908940000000001</v>
      </c>
      <c r="J450" s="20" t="n">
        <v>1.046948</v>
      </c>
      <c r="K450" s="20" t="n">
        <v>0.098553</v>
      </c>
      <c r="L450" s="20" t="n">
        <v>0.323693</v>
      </c>
      <c r="M450" s="17">
        <f>Projection!$C$13*EXP($C$5+SQRT($C$4)*C450)+(Projection!$C$20+MAX(0,Projection!$C$14-Projection!$C$13)/Projection!$C$4-Projection!$C$21)*EXP($C$5+SQRT($C$4)*C450)^0.5</f>
        <v/>
      </c>
      <c r="N450" s="17">
        <f>M450*EXP($C$5+SQRT($C$4)*D450)+(Projection!$D$20+MAX(0,Projection!$C$24-M450)/Projection!$C$4-Projection!$D$21)*EXP($C$5+SQRT($C$4)*D450)^0.5</f>
        <v/>
      </c>
      <c r="O450" s="17">
        <f>N450*EXP($C$5+SQRT($C$4)*E450)+(Projection!$E$20+MAX(0,Projection!$D$24-N450)/Projection!$C$4-Projection!$E$21)*EXP($C$5+SQRT($C$4)*E450)^0.5</f>
        <v/>
      </c>
      <c r="P450" s="17">
        <f>O450*EXP($C$5+SQRT($C$4)*F450)+(Projection!$F$20+MAX(0,Projection!$E$24-O450)/Projection!$C$4-Projection!$F$21)*EXP($C$5+SQRT($C$4)*F450)^0.5</f>
        <v/>
      </c>
      <c r="Q450" s="17">
        <f>P450*EXP($C$5+SQRT($C$4)*G450)+(Projection!$G$20+MAX(0,Projection!$F$24-P450)/Projection!$C$4-Projection!$G$21)*EXP($C$5+SQRT($C$4)*G450)^0.5</f>
        <v/>
      </c>
      <c r="R450" s="17">
        <f>Q450*EXP($C$5+SQRT($C$4)*H450)+(Projection!$H$20+MAX(0,Projection!$G$24-Q450)/Projection!$C$4-Projection!$H$21)*EXP($C$5+SQRT($C$4)*H450)^0.5</f>
        <v/>
      </c>
      <c r="S450" s="17">
        <f>R450*EXP($C$5+SQRT($C$4)*I450)+(Projection!$I$20+MAX(0,Projection!$H$24-R450)/Projection!$C$4-Projection!$I$21)*EXP($C$5+SQRT($C$4)*I450)^0.5</f>
        <v/>
      </c>
      <c r="T450" s="17">
        <f>S450*EXP($C$5+SQRT($C$4)*J450)+(Projection!$J$20+MAX(0,Projection!$I$24-S450)/Projection!$C$4-Projection!$J$21)*EXP($C$5+SQRT($C$4)*J450)^0.5</f>
        <v/>
      </c>
      <c r="U450" s="17">
        <f>T450*EXP($C$5+SQRT($C$4)*K450)+(Projection!$K$20+MAX(0,Projection!$J$24-T450)/Projection!$C$4-Projection!$K$21)*EXP($C$5+SQRT($C$4)*K450)^0.5</f>
        <v/>
      </c>
      <c r="V450" s="17">
        <f>U450*EXP($C$5+SQRT($C$4)*L450)+(Projection!$L$20+MAX(0,Projection!$K$24-U450)/Projection!$C$4-Projection!$L$21)*EXP($C$5+SQRT($C$4)*L450)^0.5</f>
        <v/>
      </c>
      <c r="W450" s="13">
        <f>M450/Projection!$C$24</f>
        <v/>
      </c>
      <c r="X450" s="13">
        <f>N450/Projection!$D$24</f>
        <v/>
      </c>
      <c r="Y450" s="13">
        <f>O450/Projection!$E$24</f>
        <v/>
      </c>
      <c r="Z450" s="13">
        <f>P450/Projection!$F$24</f>
        <v/>
      </c>
      <c r="AA450" s="13">
        <f>Q450/Projection!$G$24</f>
        <v/>
      </c>
      <c r="AB450" s="13">
        <f>R450/Projection!$H$24</f>
        <v/>
      </c>
      <c r="AC450" s="13">
        <f>S450/Projection!$I$24</f>
        <v/>
      </c>
      <c r="AD450" s="13">
        <f>T450/Projection!$J$24</f>
        <v/>
      </c>
      <c r="AE450" s="13">
        <f>U450/Projection!$K$24</f>
        <v/>
      </c>
      <c r="AF450" s="13">
        <f>V450/Projection!$L$24</f>
        <v/>
      </c>
      <c r="AG450" s="13">
        <f>MIN(W450:AF450)</f>
        <v/>
      </c>
    </row>
    <row r="451">
      <c r="B451" s="2" t="n">
        <v>438</v>
      </c>
      <c r="C451" s="20" t="n">
        <v>-0.025664</v>
      </c>
      <c r="D451" s="20" t="n">
        <v>-0.543925</v>
      </c>
      <c r="E451" s="20" t="n">
        <v>-2.127534</v>
      </c>
      <c r="F451" s="20" t="n">
        <v>-0.914338</v>
      </c>
      <c r="G451" s="20" t="n">
        <v>1.480126</v>
      </c>
      <c r="H451" s="20" t="n">
        <v>2.193245</v>
      </c>
      <c r="I451" s="20" t="n">
        <v>-1.295607</v>
      </c>
      <c r="J451" s="20" t="n">
        <v>-0.310217</v>
      </c>
      <c r="K451" s="20" t="n">
        <v>0.7579</v>
      </c>
      <c r="L451" s="20" t="n">
        <v>-0.050791</v>
      </c>
      <c r="M451" s="17">
        <f>Projection!$C$13*EXP($C$5+SQRT($C$4)*C451)+(Projection!$C$20+MAX(0,Projection!$C$14-Projection!$C$13)/Projection!$C$4-Projection!$C$21)*EXP($C$5+SQRT($C$4)*C451)^0.5</f>
        <v/>
      </c>
      <c r="N451" s="17">
        <f>M451*EXP($C$5+SQRT($C$4)*D451)+(Projection!$D$20+MAX(0,Projection!$C$24-M451)/Projection!$C$4-Projection!$D$21)*EXP($C$5+SQRT($C$4)*D451)^0.5</f>
        <v/>
      </c>
      <c r="O451" s="17">
        <f>N451*EXP($C$5+SQRT($C$4)*E451)+(Projection!$E$20+MAX(0,Projection!$D$24-N451)/Projection!$C$4-Projection!$E$21)*EXP($C$5+SQRT($C$4)*E451)^0.5</f>
        <v/>
      </c>
      <c r="P451" s="17">
        <f>O451*EXP($C$5+SQRT($C$4)*F451)+(Projection!$F$20+MAX(0,Projection!$E$24-O451)/Projection!$C$4-Projection!$F$21)*EXP($C$5+SQRT($C$4)*F451)^0.5</f>
        <v/>
      </c>
      <c r="Q451" s="17">
        <f>P451*EXP($C$5+SQRT($C$4)*G451)+(Projection!$G$20+MAX(0,Projection!$F$24-P451)/Projection!$C$4-Projection!$G$21)*EXP($C$5+SQRT($C$4)*G451)^0.5</f>
        <v/>
      </c>
      <c r="R451" s="17">
        <f>Q451*EXP($C$5+SQRT($C$4)*H451)+(Projection!$H$20+MAX(0,Projection!$G$24-Q451)/Projection!$C$4-Projection!$H$21)*EXP($C$5+SQRT($C$4)*H451)^0.5</f>
        <v/>
      </c>
      <c r="S451" s="17">
        <f>R451*EXP($C$5+SQRT($C$4)*I451)+(Projection!$I$20+MAX(0,Projection!$H$24-R451)/Projection!$C$4-Projection!$I$21)*EXP($C$5+SQRT($C$4)*I451)^0.5</f>
        <v/>
      </c>
      <c r="T451" s="17">
        <f>S451*EXP($C$5+SQRT($C$4)*J451)+(Projection!$J$20+MAX(0,Projection!$I$24-S451)/Projection!$C$4-Projection!$J$21)*EXP($C$5+SQRT($C$4)*J451)^0.5</f>
        <v/>
      </c>
      <c r="U451" s="17">
        <f>T451*EXP($C$5+SQRT($C$4)*K451)+(Projection!$K$20+MAX(0,Projection!$J$24-T451)/Projection!$C$4-Projection!$K$21)*EXP($C$5+SQRT($C$4)*K451)^0.5</f>
        <v/>
      </c>
      <c r="V451" s="17">
        <f>U451*EXP($C$5+SQRT($C$4)*L451)+(Projection!$L$20+MAX(0,Projection!$K$24-U451)/Projection!$C$4-Projection!$L$21)*EXP($C$5+SQRT($C$4)*L451)^0.5</f>
        <v/>
      </c>
      <c r="W451" s="13">
        <f>M451/Projection!$C$24</f>
        <v/>
      </c>
      <c r="X451" s="13">
        <f>N451/Projection!$D$24</f>
        <v/>
      </c>
      <c r="Y451" s="13">
        <f>O451/Projection!$E$24</f>
        <v/>
      </c>
      <c r="Z451" s="13">
        <f>P451/Projection!$F$24</f>
        <v/>
      </c>
      <c r="AA451" s="13">
        <f>Q451/Projection!$G$24</f>
        <v/>
      </c>
      <c r="AB451" s="13">
        <f>R451/Projection!$H$24</f>
        <v/>
      </c>
      <c r="AC451" s="13">
        <f>S451/Projection!$I$24</f>
        <v/>
      </c>
      <c r="AD451" s="13">
        <f>T451/Projection!$J$24</f>
        <v/>
      </c>
      <c r="AE451" s="13">
        <f>U451/Projection!$K$24</f>
        <v/>
      </c>
      <c r="AF451" s="13">
        <f>V451/Projection!$L$24</f>
        <v/>
      </c>
      <c r="AG451" s="13">
        <f>MIN(W451:AF451)</f>
        <v/>
      </c>
    </row>
    <row r="452">
      <c r="B452" s="2" t="n">
        <v>439</v>
      </c>
      <c r="C452" s="20" t="n">
        <v>-1.713658</v>
      </c>
      <c r="D452" s="20" t="n">
        <v>0.73424</v>
      </c>
      <c r="E452" s="20" t="n">
        <v>-0.999909</v>
      </c>
      <c r="F452" s="20" t="n">
        <v>-1.441918</v>
      </c>
      <c r="G452" s="20" t="n">
        <v>0.9985849999999999</v>
      </c>
      <c r="H452" s="20" t="n">
        <v>-0.593019</v>
      </c>
      <c r="I452" s="20" t="n">
        <v>-1.380473</v>
      </c>
      <c r="J452" s="20" t="n">
        <v>-1.211284</v>
      </c>
      <c r="K452" s="20" t="n">
        <v>-0.017842</v>
      </c>
      <c r="L452" s="20" t="n">
        <v>0.222972</v>
      </c>
      <c r="M452" s="17">
        <f>Projection!$C$13*EXP($C$5+SQRT($C$4)*C452)+(Projection!$C$20+MAX(0,Projection!$C$14-Projection!$C$13)/Projection!$C$4-Projection!$C$21)*EXP($C$5+SQRT($C$4)*C452)^0.5</f>
        <v/>
      </c>
      <c r="N452" s="17">
        <f>M452*EXP($C$5+SQRT($C$4)*D452)+(Projection!$D$20+MAX(0,Projection!$C$24-M452)/Projection!$C$4-Projection!$D$21)*EXP($C$5+SQRT($C$4)*D452)^0.5</f>
        <v/>
      </c>
      <c r="O452" s="17">
        <f>N452*EXP($C$5+SQRT($C$4)*E452)+(Projection!$E$20+MAX(0,Projection!$D$24-N452)/Projection!$C$4-Projection!$E$21)*EXP($C$5+SQRT($C$4)*E452)^0.5</f>
        <v/>
      </c>
      <c r="P452" s="17">
        <f>O452*EXP($C$5+SQRT($C$4)*F452)+(Projection!$F$20+MAX(0,Projection!$E$24-O452)/Projection!$C$4-Projection!$F$21)*EXP($C$5+SQRT($C$4)*F452)^0.5</f>
        <v/>
      </c>
      <c r="Q452" s="17">
        <f>P452*EXP($C$5+SQRT($C$4)*G452)+(Projection!$G$20+MAX(0,Projection!$F$24-P452)/Projection!$C$4-Projection!$G$21)*EXP($C$5+SQRT($C$4)*G452)^0.5</f>
        <v/>
      </c>
      <c r="R452" s="17">
        <f>Q452*EXP($C$5+SQRT($C$4)*H452)+(Projection!$H$20+MAX(0,Projection!$G$24-Q452)/Projection!$C$4-Projection!$H$21)*EXP($C$5+SQRT($C$4)*H452)^0.5</f>
        <v/>
      </c>
      <c r="S452" s="17">
        <f>R452*EXP($C$5+SQRT($C$4)*I452)+(Projection!$I$20+MAX(0,Projection!$H$24-R452)/Projection!$C$4-Projection!$I$21)*EXP($C$5+SQRT($C$4)*I452)^0.5</f>
        <v/>
      </c>
      <c r="T452" s="17">
        <f>S452*EXP($C$5+SQRT($C$4)*J452)+(Projection!$J$20+MAX(0,Projection!$I$24-S452)/Projection!$C$4-Projection!$J$21)*EXP($C$5+SQRT($C$4)*J452)^0.5</f>
        <v/>
      </c>
      <c r="U452" s="17">
        <f>T452*EXP($C$5+SQRT($C$4)*K452)+(Projection!$K$20+MAX(0,Projection!$J$24-T452)/Projection!$C$4-Projection!$K$21)*EXP($C$5+SQRT($C$4)*K452)^0.5</f>
        <v/>
      </c>
      <c r="V452" s="17">
        <f>U452*EXP($C$5+SQRT($C$4)*L452)+(Projection!$L$20+MAX(0,Projection!$K$24-U452)/Projection!$C$4-Projection!$L$21)*EXP($C$5+SQRT($C$4)*L452)^0.5</f>
        <v/>
      </c>
      <c r="W452" s="13">
        <f>M452/Projection!$C$24</f>
        <v/>
      </c>
      <c r="X452" s="13">
        <f>N452/Projection!$D$24</f>
        <v/>
      </c>
      <c r="Y452" s="13">
        <f>O452/Projection!$E$24</f>
        <v/>
      </c>
      <c r="Z452" s="13">
        <f>P452/Projection!$F$24</f>
        <v/>
      </c>
      <c r="AA452" s="13">
        <f>Q452/Projection!$G$24</f>
        <v/>
      </c>
      <c r="AB452" s="13">
        <f>R452/Projection!$H$24</f>
        <v/>
      </c>
      <c r="AC452" s="13">
        <f>S452/Projection!$I$24</f>
        <v/>
      </c>
      <c r="AD452" s="13">
        <f>T452/Projection!$J$24</f>
        <v/>
      </c>
      <c r="AE452" s="13">
        <f>U452/Projection!$K$24</f>
        <v/>
      </c>
      <c r="AF452" s="13">
        <f>V452/Projection!$L$24</f>
        <v/>
      </c>
      <c r="AG452" s="13">
        <f>MIN(W452:AF452)</f>
        <v/>
      </c>
    </row>
    <row r="453">
      <c r="B453" s="2" t="n">
        <v>440</v>
      </c>
      <c r="C453" s="20" t="n">
        <v>-0.178851</v>
      </c>
      <c r="D453" s="20" t="n">
        <v>0.296816</v>
      </c>
      <c r="E453" s="20" t="n">
        <v>2.235893</v>
      </c>
      <c r="F453" s="20" t="n">
        <v>0.226966</v>
      </c>
      <c r="G453" s="20" t="n">
        <v>1.373017</v>
      </c>
      <c r="H453" s="20" t="n">
        <v>-0.170243</v>
      </c>
      <c r="I453" s="20" t="n">
        <v>-0.793705</v>
      </c>
      <c r="J453" s="20" t="n">
        <v>-0.014359</v>
      </c>
      <c r="K453" s="20" t="n">
        <v>-0.245301</v>
      </c>
      <c r="L453" s="20" t="n">
        <v>-0.65001</v>
      </c>
      <c r="M453" s="17">
        <f>Projection!$C$13*EXP($C$5+SQRT($C$4)*C453)+(Projection!$C$20+MAX(0,Projection!$C$14-Projection!$C$13)/Projection!$C$4-Projection!$C$21)*EXP($C$5+SQRT($C$4)*C453)^0.5</f>
        <v/>
      </c>
      <c r="N453" s="17">
        <f>M453*EXP($C$5+SQRT($C$4)*D453)+(Projection!$D$20+MAX(0,Projection!$C$24-M453)/Projection!$C$4-Projection!$D$21)*EXP($C$5+SQRT($C$4)*D453)^0.5</f>
        <v/>
      </c>
      <c r="O453" s="17">
        <f>N453*EXP($C$5+SQRT($C$4)*E453)+(Projection!$E$20+MAX(0,Projection!$D$24-N453)/Projection!$C$4-Projection!$E$21)*EXP($C$5+SQRT($C$4)*E453)^0.5</f>
        <v/>
      </c>
      <c r="P453" s="17">
        <f>O453*EXP($C$5+SQRT($C$4)*F453)+(Projection!$F$20+MAX(0,Projection!$E$24-O453)/Projection!$C$4-Projection!$F$21)*EXP($C$5+SQRT($C$4)*F453)^0.5</f>
        <v/>
      </c>
      <c r="Q453" s="17">
        <f>P453*EXP($C$5+SQRT($C$4)*G453)+(Projection!$G$20+MAX(0,Projection!$F$24-P453)/Projection!$C$4-Projection!$G$21)*EXP($C$5+SQRT($C$4)*G453)^0.5</f>
        <v/>
      </c>
      <c r="R453" s="17">
        <f>Q453*EXP($C$5+SQRT($C$4)*H453)+(Projection!$H$20+MAX(0,Projection!$G$24-Q453)/Projection!$C$4-Projection!$H$21)*EXP($C$5+SQRT($C$4)*H453)^0.5</f>
        <v/>
      </c>
      <c r="S453" s="17">
        <f>R453*EXP($C$5+SQRT($C$4)*I453)+(Projection!$I$20+MAX(0,Projection!$H$24-R453)/Projection!$C$4-Projection!$I$21)*EXP($C$5+SQRT($C$4)*I453)^0.5</f>
        <v/>
      </c>
      <c r="T453" s="17">
        <f>S453*EXP($C$5+SQRT($C$4)*J453)+(Projection!$J$20+MAX(0,Projection!$I$24-S453)/Projection!$C$4-Projection!$J$21)*EXP($C$5+SQRT($C$4)*J453)^0.5</f>
        <v/>
      </c>
      <c r="U453" s="17">
        <f>T453*EXP($C$5+SQRT($C$4)*K453)+(Projection!$K$20+MAX(0,Projection!$J$24-T453)/Projection!$C$4-Projection!$K$21)*EXP($C$5+SQRT($C$4)*K453)^0.5</f>
        <v/>
      </c>
      <c r="V453" s="17">
        <f>U453*EXP($C$5+SQRT($C$4)*L453)+(Projection!$L$20+MAX(0,Projection!$K$24-U453)/Projection!$C$4-Projection!$L$21)*EXP($C$5+SQRT($C$4)*L453)^0.5</f>
        <v/>
      </c>
      <c r="W453" s="13">
        <f>M453/Projection!$C$24</f>
        <v/>
      </c>
      <c r="X453" s="13">
        <f>N453/Projection!$D$24</f>
        <v/>
      </c>
      <c r="Y453" s="13">
        <f>O453/Projection!$E$24</f>
        <v/>
      </c>
      <c r="Z453" s="13">
        <f>P453/Projection!$F$24</f>
        <v/>
      </c>
      <c r="AA453" s="13">
        <f>Q453/Projection!$G$24</f>
        <v/>
      </c>
      <c r="AB453" s="13">
        <f>R453/Projection!$H$24</f>
        <v/>
      </c>
      <c r="AC453" s="13">
        <f>S453/Projection!$I$24</f>
        <v/>
      </c>
      <c r="AD453" s="13">
        <f>T453/Projection!$J$24</f>
        <v/>
      </c>
      <c r="AE453" s="13">
        <f>U453/Projection!$K$24</f>
        <v/>
      </c>
      <c r="AF453" s="13">
        <f>V453/Projection!$L$24</f>
        <v/>
      </c>
      <c r="AG453" s="13">
        <f>MIN(W453:AF453)</f>
        <v/>
      </c>
    </row>
    <row r="454">
      <c r="B454" s="2" t="n">
        <v>441</v>
      </c>
      <c r="C454" s="20" t="n">
        <v>-0.38681</v>
      </c>
      <c r="D454" s="20" t="n">
        <v>0.697133</v>
      </c>
      <c r="E454" s="20" t="n">
        <v>0.15485</v>
      </c>
      <c r="F454" s="20" t="n">
        <v>-0.553157</v>
      </c>
      <c r="G454" s="20" t="n">
        <v>-0.454929</v>
      </c>
      <c r="H454" s="20" t="n">
        <v>-0.265622</v>
      </c>
      <c r="I454" s="20" t="n">
        <v>0.5266420000000001</v>
      </c>
      <c r="J454" s="20" t="n">
        <v>0.273706</v>
      </c>
      <c r="K454" s="20" t="n">
        <v>1.161398</v>
      </c>
      <c r="L454" s="20" t="n">
        <v>-0.639619</v>
      </c>
      <c r="M454" s="17">
        <f>Projection!$C$13*EXP($C$5+SQRT($C$4)*C454)+(Projection!$C$20+MAX(0,Projection!$C$14-Projection!$C$13)/Projection!$C$4-Projection!$C$21)*EXP($C$5+SQRT($C$4)*C454)^0.5</f>
        <v/>
      </c>
      <c r="N454" s="17">
        <f>M454*EXP($C$5+SQRT($C$4)*D454)+(Projection!$D$20+MAX(0,Projection!$C$24-M454)/Projection!$C$4-Projection!$D$21)*EXP($C$5+SQRT($C$4)*D454)^0.5</f>
        <v/>
      </c>
      <c r="O454" s="17">
        <f>N454*EXP($C$5+SQRT($C$4)*E454)+(Projection!$E$20+MAX(0,Projection!$D$24-N454)/Projection!$C$4-Projection!$E$21)*EXP($C$5+SQRT($C$4)*E454)^0.5</f>
        <v/>
      </c>
      <c r="P454" s="17">
        <f>O454*EXP($C$5+SQRT($C$4)*F454)+(Projection!$F$20+MAX(0,Projection!$E$24-O454)/Projection!$C$4-Projection!$F$21)*EXP($C$5+SQRT($C$4)*F454)^0.5</f>
        <v/>
      </c>
      <c r="Q454" s="17">
        <f>P454*EXP($C$5+SQRT($C$4)*G454)+(Projection!$G$20+MAX(0,Projection!$F$24-P454)/Projection!$C$4-Projection!$G$21)*EXP($C$5+SQRT($C$4)*G454)^0.5</f>
        <v/>
      </c>
      <c r="R454" s="17">
        <f>Q454*EXP($C$5+SQRT($C$4)*H454)+(Projection!$H$20+MAX(0,Projection!$G$24-Q454)/Projection!$C$4-Projection!$H$21)*EXP($C$5+SQRT($C$4)*H454)^0.5</f>
        <v/>
      </c>
      <c r="S454" s="17">
        <f>R454*EXP($C$5+SQRT($C$4)*I454)+(Projection!$I$20+MAX(0,Projection!$H$24-R454)/Projection!$C$4-Projection!$I$21)*EXP($C$5+SQRT($C$4)*I454)^0.5</f>
        <v/>
      </c>
      <c r="T454" s="17">
        <f>S454*EXP($C$5+SQRT($C$4)*J454)+(Projection!$J$20+MAX(0,Projection!$I$24-S454)/Projection!$C$4-Projection!$J$21)*EXP($C$5+SQRT($C$4)*J454)^0.5</f>
        <v/>
      </c>
      <c r="U454" s="17">
        <f>T454*EXP($C$5+SQRT($C$4)*K454)+(Projection!$K$20+MAX(0,Projection!$J$24-T454)/Projection!$C$4-Projection!$K$21)*EXP($C$5+SQRT($C$4)*K454)^0.5</f>
        <v/>
      </c>
      <c r="V454" s="17">
        <f>U454*EXP($C$5+SQRT($C$4)*L454)+(Projection!$L$20+MAX(0,Projection!$K$24-U454)/Projection!$C$4-Projection!$L$21)*EXP($C$5+SQRT($C$4)*L454)^0.5</f>
        <v/>
      </c>
      <c r="W454" s="13">
        <f>M454/Projection!$C$24</f>
        <v/>
      </c>
      <c r="X454" s="13">
        <f>N454/Projection!$D$24</f>
        <v/>
      </c>
      <c r="Y454" s="13">
        <f>O454/Projection!$E$24</f>
        <v/>
      </c>
      <c r="Z454" s="13">
        <f>P454/Projection!$F$24</f>
        <v/>
      </c>
      <c r="AA454" s="13">
        <f>Q454/Projection!$G$24</f>
        <v/>
      </c>
      <c r="AB454" s="13">
        <f>R454/Projection!$H$24</f>
        <v/>
      </c>
      <c r="AC454" s="13">
        <f>S454/Projection!$I$24</f>
        <v/>
      </c>
      <c r="AD454" s="13">
        <f>T454/Projection!$J$24</f>
        <v/>
      </c>
      <c r="AE454" s="13">
        <f>U454/Projection!$K$24</f>
        <v/>
      </c>
      <c r="AF454" s="13">
        <f>V454/Projection!$L$24</f>
        <v/>
      </c>
      <c r="AG454" s="13">
        <f>MIN(W454:AF454)</f>
        <v/>
      </c>
    </row>
    <row r="455">
      <c r="B455" s="2" t="n">
        <v>442</v>
      </c>
      <c r="C455" s="20" t="n">
        <v>-0.567497</v>
      </c>
      <c r="D455" s="20" t="n">
        <v>-1.30492</v>
      </c>
      <c r="E455" s="20" t="n">
        <v>1.154651</v>
      </c>
      <c r="F455" s="20" t="n">
        <v>0.330504</v>
      </c>
      <c r="G455" s="20" t="n">
        <v>0.08065899999999999</v>
      </c>
      <c r="H455" s="20" t="n">
        <v>-0.602866</v>
      </c>
      <c r="I455" s="20" t="n">
        <v>-0.443373</v>
      </c>
      <c r="J455" s="20" t="n">
        <v>1.14079</v>
      </c>
      <c r="K455" s="20" t="n">
        <v>-0.958915</v>
      </c>
      <c r="L455" s="20" t="n">
        <v>-0.048733</v>
      </c>
      <c r="M455" s="17">
        <f>Projection!$C$13*EXP($C$5+SQRT($C$4)*C455)+(Projection!$C$20+MAX(0,Projection!$C$14-Projection!$C$13)/Projection!$C$4-Projection!$C$21)*EXP($C$5+SQRT($C$4)*C455)^0.5</f>
        <v/>
      </c>
      <c r="N455" s="17">
        <f>M455*EXP($C$5+SQRT($C$4)*D455)+(Projection!$D$20+MAX(0,Projection!$C$24-M455)/Projection!$C$4-Projection!$D$21)*EXP($C$5+SQRT($C$4)*D455)^0.5</f>
        <v/>
      </c>
      <c r="O455" s="17">
        <f>N455*EXP($C$5+SQRT($C$4)*E455)+(Projection!$E$20+MAX(0,Projection!$D$24-N455)/Projection!$C$4-Projection!$E$21)*EXP($C$5+SQRT($C$4)*E455)^0.5</f>
        <v/>
      </c>
      <c r="P455" s="17">
        <f>O455*EXP($C$5+SQRT($C$4)*F455)+(Projection!$F$20+MAX(0,Projection!$E$24-O455)/Projection!$C$4-Projection!$F$21)*EXP($C$5+SQRT($C$4)*F455)^0.5</f>
        <v/>
      </c>
      <c r="Q455" s="17">
        <f>P455*EXP($C$5+SQRT($C$4)*G455)+(Projection!$G$20+MAX(0,Projection!$F$24-P455)/Projection!$C$4-Projection!$G$21)*EXP($C$5+SQRT($C$4)*G455)^0.5</f>
        <v/>
      </c>
      <c r="R455" s="17">
        <f>Q455*EXP($C$5+SQRT($C$4)*H455)+(Projection!$H$20+MAX(0,Projection!$G$24-Q455)/Projection!$C$4-Projection!$H$21)*EXP($C$5+SQRT($C$4)*H455)^0.5</f>
        <v/>
      </c>
      <c r="S455" s="17">
        <f>R455*EXP($C$5+SQRT($C$4)*I455)+(Projection!$I$20+MAX(0,Projection!$H$24-R455)/Projection!$C$4-Projection!$I$21)*EXP($C$5+SQRT($C$4)*I455)^0.5</f>
        <v/>
      </c>
      <c r="T455" s="17">
        <f>S455*EXP($C$5+SQRT($C$4)*J455)+(Projection!$J$20+MAX(0,Projection!$I$24-S455)/Projection!$C$4-Projection!$J$21)*EXP($C$5+SQRT($C$4)*J455)^0.5</f>
        <v/>
      </c>
      <c r="U455" s="17">
        <f>T455*EXP($C$5+SQRT($C$4)*K455)+(Projection!$K$20+MAX(0,Projection!$J$24-T455)/Projection!$C$4-Projection!$K$21)*EXP($C$5+SQRT($C$4)*K455)^0.5</f>
        <v/>
      </c>
      <c r="V455" s="17">
        <f>U455*EXP($C$5+SQRT($C$4)*L455)+(Projection!$L$20+MAX(0,Projection!$K$24-U455)/Projection!$C$4-Projection!$L$21)*EXP($C$5+SQRT($C$4)*L455)^0.5</f>
        <v/>
      </c>
      <c r="W455" s="13">
        <f>M455/Projection!$C$24</f>
        <v/>
      </c>
      <c r="X455" s="13">
        <f>N455/Projection!$D$24</f>
        <v/>
      </c>
      <c r="Y455" s="13">
        <f>O455/Projection!$E$24</f>
        <v/>
      </c>
      <c r="Z455" s="13">
        <f>P455/Projection!$F$24</f>
        <v/>
      </c>
      <c r="AA455" s="13">
        <f>Q455/Projection!$G$24</f>
        <v/>
      </c>
      <c r="AB455" s="13">
        <f>R455/Projection!$H$24</f>
        <v/>
      </c>
      <c r="AC455" s="13">
        <f>S455/Projection!$I$24</f>
        <v/>
      </c>
      <c r="AD455" s="13">
        <f>T455/Projection!$J$24</f>
        <v/>
      </c>
      <c r="AE455" s="13">
        <f>U455/Projection!$K$24</f>
        <v/>
      </c>
      <c r="AF455" s="13">
        <f>V455/Projection!$L$24</f>
        <v/>
      </c>
      <c r="AG455" s="13">
        <f>MIN(W455:AF455)</f>
        <v/>
      </c>
    </row>
    <row r="456">
      <c r="B456" s="2" t="n">
        <v>443</v>
      </c>
      <c r="C456" s="20" t="n">
        <v>0.459426</v>
      </c>
      <c r="D456" s="20" t="n">
        <v>1.431316</v>
      </c>
      <c r="E456" s="20" t="n">
        <v>-0.173034</v>
      </c>
      <c r="F456" s="20" t="n">
        <v>0.874787</v>
      </c>
      <c r="G456" s="20" t="n">
        <v>0.174549</v>
      </c>
      <c r="H456" s="20" t="n">
        <v>0.688693</v>
      </c>
      <c r="I456" s="20" t="n">
        <v>-0.650484</v>
      </c>
      <c r="J456" s="20" t="n">
        <v>-1.261706</v>
      </c>
      <c r="K456" s="20" t="n">
        <v>1.302881</v>
      </c>
      <c r="L456" s="20" t="n">
        <v>0.213084</v>
      </c>
      <c r="M456" s="17">
        <f>Projection!$C$13*EXP($C$5+SQRT($C$4)*C456)+(Projection!$C$20+MAX(0,Projection!$C$14-Projection!$C$13)/Projection!$C$4-Projection!$C$21)*EXP($C$5+SQRT($C$4)*C456)^0.5</f>
        <v/>
      </c>
      <c r="N456" s="17">
        <f>M456*EXP($C$5+SQRT($C$4)*D456)+(Projection!$D$20+MAX(0,Projection!$C$24-M456)/Projection!$C$4-Projection!$D$21)*EXP($C$5+SQRT($C$4)*D456)^0.5</f>
        <v/>
      </c>
      <c r="O456" s="17">
        <f>N456*EXP($C$5+SQRT($C$4)*E456)+(Projection!$E$20+MAX(0,Projection!$D$24-N456)/Projection!$C$4-Projection!$E$21)*EXP($C$5+SQRT($C$4)*E456)^0.5</f>
        <v/>
      </c>
      <c r="P456" s="17">
        <f>O456*EXP($C$5+SQRT($C$4)*F456)+(Projection!$F$20+MAX(0,Projection!$E$24-O456)/Projection!$C$4-Projection!$F$21)*EXP($C$5+SQRT($C$4)*F456)^0.5</f>
        <v/>
      </c>
      <c r="Q456" s="17">
        <f>P456*EXP($C$5+SQRT($C$4)*G456)+(Projection!$G$20+MAX(0,Projection!$F$24-P456)/Projection!$C$4-Projection!$G$21)*EXP($C$5+SQRT($C$4)*G456)^0.5</f>
        <v/>
      </c>
      <c r="R456" s="17">
        <f>Q456*EXP($C$5+SQRT($C$4)*H456)+(Projection!$H$20+MAX(0,Projection!$G$24-Q456)/Projection!$C$4-Projection!$H$21)*EXP($C$5+SQRT($C$4)*H456)^0.5</f>
        <v/>
      </c>
      <c r="S456" s="17">
        <f>R456*EXP($C$5+SQRT($C$4)*I456)+(Projection!$I$20+MAX(0,Projection!$H$24-R456)/Projection!$C$4-Projection!$I$21)*EXP($C$5+SQRT($C$4)*I456)^0.5</f>
        <v/>
      </c>
      <c r="T456" s="17">
        <f>S456*EXP($C$5+SQRT($C$4)*J456)+(Projection!$J$20+MAX(0,Projection!$I$24-S456)/Projection!$C$4-Projection!$J$21)*EXP($C$5+SQRT($C$4)*J456)^0.5</f>
        <v/>
      </c>
      <c r="U456" s="17">
        <f>T456*EXP($C$5+SQRT($C$4)*K456)+(Projection!$K$20+MAX(0,Projection!$J$24-T456)/Projection!$C$4-Projection!$K$21)*EXP($C$5+SQRT($C$4)*K456)^0.5</f>
        <v/>
      </c>
      <c r="V456" s="17">
        <f>U456*EXP($C$5+SQRT($C$4)*L456)+(Projection!$L$20+MAX(0,Projection!$K$24-U456)/Projection!$C$4-Projection!$L$21)*EXP($C$5+SQRT($C$4)*L456)^0.5</f>
        <v/>
      </c>
      <c r="W456" s="13">
        <f>M456/Projection!$C$24</f>
        <v/>
      </c>
      <c r="X456" s="13">
        <f>N456/Projection!$D$24</f>
        <v/>
      </c>
      <c r="Y456" s="13">
        <f>O456/Projection!$E$24</f>
        <v/>
      </c>
      <c r="Z456" s="13">
        <f>P456/Projection!$F$24</f>
        <v/>
      </c>
      <c r="AA456" s="13">
        <f>Q456/Projection!$G$24</f>
        <v/>
      </c>
      <c r="AB456" s="13">
        <f>R456/Projection!$H$24</f>
        <v/>
      </c>
      <c r="AC456" s="13">
        <f>S456/Projection!$I$24</f>
        <v/>
      </c>
      <c r="AD456" s="13">
        <f>T456/Projection!$J$24</f>
        <v/>
      </c>
      <c r="AE456" s="13">
        <f>U456/Projection!$K$24</f>
        <v/>
      </c>
      <c r="AF456" s="13">
        <f>V456/Projection!$L$24</f>
        <v/>
      </c>
      <c r="AG456" s="13">
        <f>MIN(W456:AF456)</f>
        <v/>
      </c>
    </row>
    <row r="457">
      <c r="B457" s="2" t="n">
        <v>444</v>
      </c>
      <c r="C457" s="20" t="n">
        <v>-0.7991239999999999</v>
      </c>
      <c r="D457" s="20" t="n">
        <v>-0.806686</v>
      </c>
      <c r="E457" s="20" t="n">
        <v>-0.16857</v>
      </c>
      <c r="F457" s="20" t="n">
        <v>1.667484</v>
      </c>
      <c r="G457" s="20" t="n">
        <v>-0.72899</v>
      </c>
      <c r="H457" s="20" t="n">
        <v>-0.337176</v>
      </c>
      <c r="I457" s="20" t="n">
        <v>-0.706055</v>
      </c>
      <c r="J457" s="20" t="n">
        <v>0.086161</v>
      </c>
      <c r="K457" s="20" t="n">
        <v>0.602774</v>
      </c>
      <c r="L457" s="20" t="n">
        <v>0.863708</v>
      </c>
      <c r="M457" s="17">
        <f>Projection!$C$13*EXP($C$5+SQRT($C$4)*C457)+(Projection!$C$20+MAX(0,Projection!$C$14-Projection!$C$13)/Projection!$C$4-Projection!$C$21)*EXP($C$5+SQRT($C$4)*C457)^0.5</f>
        <v/>
      </c>
      <c r="N457" s="17">
        <f>M457*EXP($C$5+SQRT($C$4)*D457)+(Projection!$D$20+MAX(0,Projection!$C$24-M457)/Projection!$C$4-Projection!$D$21)*EXP($C$5+SQRT($C$4)*D457)^0.5</f>
        <v/>
      </c>
      <c r="O457" s="17">
        <f>N457*EXP($C$5+SQRT($C$4)*E457)+(Projection!$E$20+MAX(0,Projection!$D$24-N457)/Projection!$C$4-Projection!$E$21)*EXP($C$5+SQRT($C$4)*E457)^0.5</f>
        <v/>
      </c>
      <c r="P457" s="17">
        <f>O457*EXP($C$5+SQRT($C$4)*F457)+(Projection!$F$20+MAX(0,Projection!$E$24-O457)/Projection!$C$4-Projection!$F$21)*EXP($C$5+SQRT($C$4)*F457)^0.5</f>
        <v/>
      </c>
      <c r="Q457" s="17">
        <f>P457*EXP($C$5+SQRT($C$4)*G457)+(Projection!$G$20+MAX(0,Projection!$F$24-P457)/Projection!$C$4-Projection!$G$21)*EXP($C$5+SQRT($C$4)*G457)^0.5</f>
        <v/>
      </c>
      <c r="R457" s="17">
        <f>Q457*EXP($C$5+SQRT($C$4)*H457)+(Projection!$H$20+MAX(0,Projection!$G$24-Q457)/Projection!$C$4-Projection!$H$21)*EXP($C$5+SQRT($C$4)*H457)^0.5</f>
        <v/>
      </c>
      <c r="S457" s="17">
        <f>R457*EXP($C$5+SQRT($C$4)*I457)+(Projection!$I$20+MAX(0,Projection!$H$24-R457)/Projection!$C$4-Projection!$I$21)*EXP($C$5+SQRT($C$4)*I457)^0.5</f>
        <v/>
      </c>
      <c r="T457" s="17">
        <f>S457*EXP($C$5+SQRT($C$4)*J457)+(Projection!$J$20+MAX(0,Projection!$I$24-S457)/Projection!$C$4-Projection!$J$21)*EXP($C$5+SQRT($C$4)*J457)^0.5</f>
        <v/>
      </c>
      <c r="U457" s="17">
        <f>T457*EXP($C$5+SQRT($C$4)*K457)+(Projection!$K$20+MAX(0,Projection!$J$24-T457)/Projection!$C$4-Projection!$K$21)*EXP($C$5+SQRT($C$4)*K457)^0.5</f>
        <v/>
      </c>
      <c r="V457" s="17">
        <f>U457*EXP($C$5+SQRT($C$4)*L457)+(Projection!$L$20+MAX(0,Projection!$K$24-U457)/Projection!$C$4-Projection!$L$21)*EXP($C$5+SQRT($C$4)*L457)^0.5</f>
        <v/>
      </c>
      <c r="W457" s="13">
        <f>M457/Projection!$C$24</f>
        <v/>
      </c>
      <c r="X457" s="13">
        <f>N457/Projection!$D$24</f>
        <v/>
      </c>
      <c r="Y457" s="13">
        <f>O457/Projection!$E$24</f>
        <v/>
      </c>
      <c r="Z457" s="13">
        <f>P457/Projection!$F$24</f>
        <v/>
      </c>
      <c r="AA457" s="13">
        <f>Q457/Projection!$G$24</f>
        <v/>
      </c>
      <c r="AB457" s="13">
        <f>R457/Projection!$H$24</f>
        <v/>
      </c>
      <c r="AC457" s="13">
        <f>S457/Projection!$I$24</f>
        <v/>
      </c>
      <c r="AD457" s="13">
        <f>T457/Projection!$J$24</f>
        <v/>
      </c>
      <c r="AE457" s="13">
        <f>U457/Projection!$K$24</f>
        <v/>
      </c>
      <c r="AF457" s="13">
        <f>V457/Projection!$L$24</f>
        <v/>
      </c>
      <c r="AG457" s="13">
        <f>MIN(W457:AF457)</f>
        <v/>
      </c>
    </row>
    <row r="458">
      <c r="B458" s="2" t="n">
        <v>445</v>
      </c>
      <c r="C458" s="20" t="n">
        <v>1.570734</v>
      </c>
      <c r="D458" s="20" t="n">
        <v>-0.978766</v>
      </c>
      <c r="E458" s="20" t="n">
        <v>0.143112</v>
      </c>
      <c r="F458" s="20" t="n">
        <v>0.008718999999999999</v>
      </c>
      <c r="G458" s="20" t="n">
        <v>0.510304</v>
      </c>
      <c r="H458" s="20" t="n">
        <v>-1.068314</v>
      </c>
      <c r="I458" s="20" t="n">
        <v>-1.094181</v>
      </c>
      <c r="J458" s="20" t="n">
        <v>-0.16351</v>
      </c>
      <c r="K458" s="20" t="n">
        <v>0.703777</v>
      </c>
      <c r="L458" s="20" t="n">
        <v>-0.832302</v>
      </c>
      <c r="M458" s="17">
        <f>Projection!$C$13*EXP($C$5+SQRT($C$4)*C458)+(Projection!$C$20+MAX(0,Projection!$C$14-Projection!$C$13)/Projection!$C$4-Projection!$C$21)*EXP($C$5+SQRT($C$4)*C458)^0.5</f>
        <v/>
      </c>
      <c r="N458" s="17">
        <f>M458*EXP($C$5+SQRT($C$4)*D458)+(Projection!$D$20+MAX(0,Projection!$C$24-M458)/Projection!$C$4-Projection!$D$21)*EXP($C$5+SQRT($C$4)*D458)^0.5</f>
        <v/>
      </c>
      <c r="O458" s="17">
        <f>N458*EXP($C$5+SQRT($C$4)*E458)+(Projection!$E$20+MAX(0,Projection!$D$24-N458)/Projection!$C$4-Projection!$E$21)*EXP($C$5+SQRT($C$4)*E458)^0.5</f>
        <v/>
      </c>
      <c r="P458" s="17">
        <f>O458*EXP($C$5+SQRT($C$4)*F458)+(Projection!$F$20+MAX(0,Projection!$E$24-O458)/Projection!$C$4-Projection!$F$21)*EXP($C$5+SQRT($C$4)*F458)^0.5</f>
        <v/>
      </c>
      <c r="Q458" s="17">
        <f>P458*EXP($C$5+SQRT($C$4)*G458)+(Projection!$G$20+MAX(0,Projection!$F$24-P458)/Projection!$C$4-Projection!$G$21)*EXP($C$5+SQRT($C$4)*G458)^0.5</f>
        <v/>
      </c>
      <c r="R458" s="17">
        <f>Q458*EXP($C$5+SQRT($C$4)*H458)+(Projection!$H$20+MAX(0,Projection!$G$24-Q458)/Projection!$C$4-Projection!$H$21)*EXP($C$5+SQRT($C$4)*H458)^0.5</f>
        <v/>
      </c>
      <c r="S458" s="17">
        <f>R458*EXP($C$5+SQRT($C$4)*I458)+(Projection!$I$20+MAX(0,Projection!$H$24-R458)/Projection!$C$4-Projection!$I$21)*EXP($C$5+SQRT($C$4)*I458)^0.5</f>
        <v/>
      </c>
      <c r="T458" s="17">
        <f>S458*EXP($C$5+SQRT($C$4)*J458)+(Projection!$J$20+MAX(0,Projection!$I$24-S458)/Projection!$C$4-Projection!$J$21)*EXP($C$5+SQRT($C$4)*J458)^0.5</f>
        <v/>
      </c>
      <c r="U458" s="17">
        <f>T458*EXP($C$5+SQRT($C$4)*K458)+(Projection!$K$20+MAX(0,Projection!$J$24-T458)/Projection!$C$4-Projection!$K$21)*EXP($C$5+SQRT($C$4)*K458)^0.5</f>
        <v/>
      </c>
      <c r="V458" s="17">
        <f>U458*EXP($C$5+SQRT($C$4)*L458)+(Projection!$L$20+MAX(0,Projection!$K$24-U458)/Projection!$C$4-Projection!$L$21)*EXP($C$5+SQRT($C$4)*L458)^0.5</f>
        <v/>
      </c>
      <c r="W458" s="13">
        <f>M458/Projection!$C$24</f>
        <v/>
      </c>
      <c r="X458" s="13">
        <f>N458/Projection!$D$24</f>
        <v/>
      </c>
      <c r="Y458" s="13">
        <f>O458/Projection!$E$24</f>
        <v/>
      </c>
      <c r="Z458" s="13">
        <f>P458/Projection!$F$24</f>
        <v/>
      </c>
      <c r="AA458" s="13">
        <f>Q458/Projection!$G$24</f>
        <v/>
      </c>
      <c r="AB458" s="13">
        <f>R458/Projection!$H$24</f>
        <v/>
      </c>
      <c r="AC458" s="13">
        <f>S458/Projection!$I$24</f>
        <v/>
      </c>
      <c r="AD458" s="13">
        <f>T458/Projection!$J$24</f>
        <v/>
      </c>
      <c r="AE458" s="13">
        <f>U458/Projection!$K$24</f>
        <v/>
      </c>
      <c r="AF458" s="13">
        <f>V458/Projection!$L$24</f>
        <v/>
      </c>
      <c r="AG458" s="13">
        <f>MIN(W458:AF458)</f>
        <v/>
      </c>
    </row>
    <row r="459">
      <c r="B459" s="2" t="n">
        <v>446</v>
      </c>
      <c r="C459" s="20" t="n">
        <v>0.035406</v>
      </c>
      <c r="D459" s="20" t="n">
        <v>0.164557</v>
      </c>
      <c r="E459" s="20" t="n">
        <v>-0.50454</v>
      </c>
      <c r="F459" s="20" t="n">
        <v>2.640919</v>
      </c>
      <c r="G459" s="20" t="n">
        <v>0.222949</v>
      </c>
      <c r="H459" s="20" t="n">
        <v>-0.754594</v>
      </c>
      <c r="I459" s="20" t="n">
        <v>1.187232</v>
      </c>
      <c r="J459" s="20" t="n">
        <v>1.751788</v>
      </c>
      <c r="K459" s="20" t="n">
        <v>0.165682</v>
      </c>
      <c r="L459" s="20" t="n">
        <v>2.498995</v>
      </c>
      <c r="M459" s="17">
        <f>Projection!$C$13*EXP($C$5+SQRT($C$4)*C459)+(Projection!$C$20+MAX(0,Projection!$C$14-Projection!$C$13)/Projection!$C$4-Projection!$C$21)*EXP($C$5+SQRT($C$4)*C459)^0.5</f>
        <v/>
      </c>
      <c r="N459" s="17">
        <f>M459*EXP($C$5+SQRT($C$4)*D459)+(Projection!$D$20+MAX(0,Projection!$C$24-M459)/Projection!$C$4-Projection!$D$21)*EXP($C$5+SQRT($C$4)*D459)^0.5</f>
        <v/>
      </c>
      <c r="O459" s="17">
        <f>N459*EXP($C$5+SQRT($C$4)*E459)+(Projection!$E$20+MAX(0,Projection!$D$24-N459)/Projection!$C$4-Projection!$E$21)*EXP($C$5+SQRT($C$4)*E459)^0.5</f>
        <v/>
      </c>
      <c r="P459" s="17">
        <f>O459*EXP($C$5+SQRT($C$4)*F459)+(Projection!$F$20+MAX(0,Projection!$E$24-O459)/Projection!$C$4-Projection!$F$21)*EXP($C$5+SQRT($C$4)*F459)^0.5</f>
        <v/>
      </c>
      <c r="Q459" s="17">
        <f>P459*EXP($C$5+SQRT($C$4)*G459)+(Projection!$G$20+MAX(0,Projection!$F$24-P459)/Projection!$C$4-Projection!$G$21)*EXP($C$5+SQRT($C$4)*G459)^0.5</f>
        <v/>
      </c>
      <c r="R459" s="17">
        <f>Q459*EXP($C$5+SQRT($C$4)*H459)+(Projection!$H$20+MAX(0,Projection!$G$24-Q459)/Projection!$C$4-Projection!$H$21)*EXP($C$5+SQRT($C$4)*H459)^0.5</f>
        <v/>
      </c>
      <c r="S459" s="17">
        <f>R459*EXP($C$5+SQRT($C$4)*I459)+(Projection!$I$20+MAX(0,Projection!$H$24-R459)/Projection!$C$4-Projection!$I$21)*EXP($C$5+SQRT($C$4)*I459)^0.5</f>
        <v/>
      </c>
      <c r="T459" s="17">
        <f>S459*EXP($C$5+SQRT($C$4)*J459)+(Projection!$J$20+MAX(0,Projection!$I$24-S459)/Projection!$C$4-Projection!$J$21)*EXP($C$5+SQRT($C$4)*J459)^0.5</f>
        <v/>
      </c>
      <c r="U459" s="17">
        <f>T459*EXP($C$5+SQRT($C$4)*K459)+(Projection!$K$20+MAX(0,Projection!$J$24-T459)/Projection!$C$4-Projection!$K$21)*EXP($C$5+SQRT($C$4)*K459)^0.5</f>
        <v/>
      </c>
      <c r="V459" s="17">
        <f>U459*EXP($C$5+SQRT($C$4)*L459)+(Projection!$L$20+MAX(0,Projection!$K$24-U459)/Projection!$C$4-Projection!$L$21)*EXP($C$5+SQRT($C$4)*L459)^0.5</f>
        <v/>
      </c>
      <c r="W459" s="13">
        <f>M459/Projection!$C$24</f>
        <v/>
      </c>
      <c r="X459" s="13">
        <f>N459/Projection!$D$24</f>
        <v/>
      </c>
      <c r="Y459" s="13">
        <f>O459/Projection!$E$24</f>
        <v/>
      </c>
      <c r="Z459" s="13">
        <f>P459/Projection!$F$24</f>
        <v/>
      </c>
      <c r="AA459" s="13">
        <f>Q459/Projection!$G$24</f>
        <v/>
      </c>
      <c r="AB459" s="13">
        <f>R459/Projection!$H$24</f>
        <v/>
      </c>
      <c r="AC459" s="13">
        <f>S459/Projection!$I$24</f>
        <v/>
      </c>
      <c r="AD459" s="13">
        <f>T459/Projection!$J$24</f>
        <v/>
      </c>
      <c r="AE459" s="13">
        <f>U459/Projection!$K$24</f>
        <v/>
      </c>
      <c r="AF459" s="13">
        <f>V459/Projection!$L$24</f>
        <v/>
      </c>
      <c r="AG459" s="13">
        <f>MIN(W459:AF459)</f>
        <v/>
      </c>
    </row>
    <row r="460">
      <c r="B460" s="2" t="n">
        <v>447</v>
      </c>
      <c r="C460" s="20" t="n">
        <v>1.928063</v>
      </c>
      <c r="D460" s="20" t="n">
        <v>-0.549309</v>
      </c>
      <c r="E460" s="20" t="n">
        <v>-1.132993</v>
      </c>
      <c r="F460" s="20" t="n">
        <v>0.333792</v>
      </c>
      <c r="G460" s="20" t="n">
        <v>0.236751</v>
      </c>
      <c r="H460" s="20" t="n">
        <v>-1.983554</v>
      </c>
      <c r="I460" s="20" t="n">
        <v>-0.399527</v>
      </c>
      <c r="J460" s="20" t="n">
        <v>0.371285</v>
      </c>
      <c r="K460" s="20" t="n">
        <v>0.630396</v>
      </c>
      <c r="L460" s="20" t="n">
        <v>1.190266</v>
      </c>
      <c r="M460" s="17">
        <f>Projection!$C$13*EXP($C$5+SQRT($C$4)*C460)+(Projection!$C$20+MAX(0,Projection!$C$14-Projection!$C$13)/Projection!$C$4-Projection!$C$21)*EXP($C$5+SQRT($C$4)*C460)^0.5</f>
        <v/>
      </c>
      <c r="N460" s="17">
        <f>M460*EXP($C$5+SQRT($C$4)*D460)+(Projection!$D$20+MAX(0,Projection!$C$24-M460)/Projection!$C$4-Projection!$D$21)*EXP($C$5+SQRT($C$4)*D460)^0.5</f>
        <v/>
      </c>
      <c r="O460" s="17">
        <f>N460*EXP($C$5+SQRT($C$4)*E460)+(Projection!$E$20+MAX(0,Projection!$D$24-N460)/Projection!$C$4-Projection!$E$21)*EXP($C$5+SQRT($C$4)*E460)^0.5</f>
        <v/>
      </c>
      <c r="P460" s="17">
        <f>O460*EXP($C$5+SQRT($C$4)*F460)+(Projection!$F$20+MAX(0,Projection!$E$24-O460)/Projection!$C$4-Projection!$F$21)*EXP($C$5+SQRT($C$4)*F460)^0.5</f>
        <v/>
      </c>
      <c r="Q460" s="17">
        <f>P460*EXP($C$5+SQRT($C$4)*G460)+(Projection!$G$20+MAX(0,Projection!$F$24-P460)/Projection!$C$4-Projection!$G$21)*EXP($C$5+SQRT($C$4)*G460)^0.5</f>
        <v/>
      </c>
      <c r="R460" s="17">
        <f>Q460*EXP($C$5+SQRT($C$4)*H460)+(Projection!$H$20+MAX(0,Projection!$G$24-Q460)/Projection!$C$4-Projection!$H$21)*EXP($C$5+SQRT($C$4)*H460)^0.5</f>
        <v/>
      </c>
      <c r="S460" s="17">
        <f>R460*EXP($C$5+SQRT($C$4)*I460)+(Projection!$I$20+MAX(0,Projection!$H$24-R460)/Projection!$C$4-Projection!$I$21)*EXP($C$5+SQRT($C$4)*I460)^0.5</f>
        <v/>
      </c>
      <c r="T460" s="17">
        <f>S460*EXP($C$5+SQRT($C$4)*J460)+(Projection!$J$20+MAX(0,Projection!$I$24-S460)/Projection!$C$4-Projection!$J$21)*EXP($C$5+SQRT($C$4)*J460)^0.5</f>
        <v/>
      </c>
      <c r="U460" s="17">
        <f>T460*EXP($C$5+SQRT($C$4)*K460)+(Projection!$K$20+MAX(0,Projection!$J$24-T460)/Projection!$C$4-Projection!$K$21)*EXP($C$5+SQRT($C$4)*K460)^0.5</f>
        <v/>
      </c>
      <c r="V460" s="17">
        <f>U460*EXP($C$5+SQRT($C$4)*L460)+(Projection!$L$20+MAX(0,Projection!$K$24-U460)/Projection!$C$4-Projection!$L$21)*EXP($C$5+SQRT($C$4)*L460)^0.5</f>
        <v/>
      </c>
      <c r="W460" s="13">
        <f>M460/Projection!$C$24</f>
        <v/>
      </c>
      <c r="X460" s="13">
        <f>N460/Projection!$D$24</f>
        <v/>
      </c>
      <c r="Y460" s="13">
        <f>O460/Projection!$E$24</f>
        <v/>
      </c>
      <c r="Z460" s="13">
        <f>P460/Projection!$F$24</f>
        <v/>
      </c>
      <c r="AA460" s="13">
        <f>Q460/Projection!$G$24</f>
        <v/>
      </c>
      <c r="AB460" s="13">
        <f>R460/Projection!$H$24</f>
        <v/>
      </c>
      <c r="AC460" s="13">
        <f>S460/Projection!$I$24</f>
        <v/>
      </c>
      <c r="AD460" s="13">
        <f>T460/Projection!$J$24</f>
        <v/>
      </c>
      <c r="AE460" s="13">
        <f>U460/Projection!$K$24</f>
        <v/>
      </c>
      <c r="AF460" s="13">
        <f>V460/Projection!$L$24</f>
        <v/>
      </c>
      <c r="AG460" s="13">
        <f>MIN(W460:AF460)</f>
        <v/>
      </c>
    </row>
    <row r="461">
      <c r="B461" s="2" t="n">
        <v>448</v>
      </c>
      <c r="C461" s="20" t="n">
        <v>0.9561190000000001</v>
      </c>
      <c r="D461" s="20" t="n">
        <v>0.86609</v>
      </c>
      <c r="E461" s="20" t="n">
        <v>0.339846</v>
      </c>
      <c r="F461" s="20" t="n">
        <v>-0.922034</v>
      </c>
      <c r="G461" s="20" t="n">
        <v>0.150194</v>
      </c>
      <c r="H461" s="20" t="n">
        <v>0.449766</v>
      </c>
      <c r="I461" s="20" t="n">
        <v>-0.9028969999999999</v>
      </c>
      <c r="J461" s="20" t="n">
        <v>-0.9508529999999999</v>
      </c>
      <c r="K461" s="20" t="n">
        <v>0.104269</v>
      </c>
      <c r="L461" s="20" t="n">
        <v>-0.432874</v>
      </c>
      <c r="M461" s="17">
        <f>Projection!$C$13*EXP($C$5+SQRT($C$4)*C461)+(Projection!$C$20+MAX(0,Projection!$C$14-Projection!$C$13)/Projection!$C$4-Projection!$C$21)*EXP($C$5+SQRT($C$4)*C461)^0.5</f>
        <v/>
      </c>
      <c r="N461" s="17">
        <f>M461*EXP($C$5+SQRT($C$4)*D461)+(Projection!$D$20+MAX(0,Projection!$C$24-M461)/Projection!$C$4-Projection!$D$21)*EXP($C$5+SQRT($C$4)*D461)^0.5</f>
        <v/>
      </c>
      <c r="O461" s="17">
        <f>N461*EXP($C$5+SQRT($C$4)*E461)+(Projection!$E$20+MAX(0,Projection!$D$24-N461)/Projection!$C$4-Projection!$E$21)*EXP($C$5+SQRT($C$4)*E461)^0.5</f>
        <v/>
      </c>
      <c r="P461" s="17">
        <f>O461*EXP($C$5+SQRT($C$4)*F461)+(Projection!$F$20+MAX(0,Projection!$E$24-O461)/Projection!$C$4-Projection!$F$21)*EXP($C$5+SQRT($C$4)*F461)^0.5</f>
        <v/>
      </c>
      <c r="Q461" s="17">
        <f>P461*EXP($C$5+SQRT($C$4)*G461)+(Projection!$G$20+MAX(0,Projection!$F$24-P461)/Projection!$C$4-Projection!$G$21)*EXP($C$5+SQRT($C$4)*G461)^0.5</f>
        <v/>
      </c>
      <c r="R461" s="17">
        <f>Q461*EXP($C$5+SQRT($C$4)*H461)+(Projection!$H$20+MAX(0,Projection!$G$24-Q461)/Projection!$C$4-Projection!$H$21)*EXP($C$5+SQRT($C$4)*H461)^0.5</f>
        <v/>
      </c>
      <c r="S461" s="17">
        <f>R461*EXP($C$5+SQRT($C$4)*I461)+(Projection!$I$20+MAX(0,Projection!$H$24-R461)/Projection!$C$4-Projection!$I$21)*EXP($C$5+SQRT($C$4)*I461)^0.5</f>
        <v/>
      </c>
      <c r="T461" s="17">
        <f>S461*EXP($C$5+SQRT($C$4)*J461)+(Projection!$J$20+MAX(0,Projection!$I$24-S461)/Projection!$C$4-Projection!$J$21)*EXP($C$5+SQRT($C$4)*J461)^0.5</f>
        <v/>
      </c>
      <c r="U461" s="17">
        <f>T461*EXP($C$5+SQRT($C$4)*K461)+(Projection!$K$20+MAX(0,Projection!$J$24-T461)/Projection!$C$4-Projection!$K$21)*EXP($C$5+SQRT($C$4)*K461)^0.5</f>
        <v/>
      </c>
      <c r="V461" s="17">
        <f>U461*EXP($C$5+SQRT($C$4)*L461)+(Projection!$L$20+MAX(0,Projection!$K$24-U461)/Projection!$C$4-Projection!$L$21)*EXP($C$5+SQRT($C$4)*L461)^0.5</f>
        <v/>
      </c>
      <c r="W461" s="13">
        <f>M461/Projection!$C$24</f>
        <v/>
      </c>
      <c r="X461" s="13">
        <f>N461/Projection!$D$24</f>
        <v/>
      </c>
      <c r="Y461" s="13">
        <f>O461/Projection!$E$24</f>
        <v/>
      </c>
      <c r="Z461" s="13">
        <f>P461/Projection!$F$24</f>
        <v/>
      </c>
      <c r="AA461" s="13">
        <f>Q461/Projection!$G$24</f>
        <v/>
      </c>
      <c r="AB461" s="13">
        <f>R461/Projection!$H$24</f>
        <v/>
      </c>
      <c r="AC461" s="13">
        <f>S461/Projection!$I$24</f>
        <v/>
      </c>
      <c r="AD461" s="13">
        <f>T461/Projection!$J$24</f>
        <v/>
      </c>
      <c r="AE461" s="13">
        <f>U461/Projection!$K$24</f>
        <v/>
      </c>
      <c r="AF461" s="13">
        <f>V461/Projection!$L$24</f>
        <v/>
      </c>
      <c r="AG461" s="13">
        <f>MIN(W461:AF461)</f>
        <v/>
      </c>
    </row>
    <row r="462">
      <c r="B462" s="2" t="n">
        <v>449</v>
      </c>
      <c r="C462" s="20" t="n">
        <v>0.589314</v>
      </c>
      <c r="D462" s="20" t="n">
        <v>0.521941</v>
      </c>
      <c r="E462" s="20" t="n">
        <v>-0.337122</v>
      </c>
      <c r="F462" s="20" t="n">
        <v>0.629755</v>
      </c>
      <c r="G462" s="20" t="n">
        <v>0.187312</v>
      </c>
      <c r="H462" s="20" t="n">
        <v>1.465547</v>
      </c>
      <c r="I462" s="20" t="n">
        <v>0.639307</v>
      </c>
      <c r="J462" s="20" t="n">
        <v>1.474175</v>
      </c>
      <c r="K462" s="20" t="n">
        <v>0.35073</v>
      </c>
      <c r="L462" s="20" t="n">
        <v>0.295117</v>
      </c>
      <c r="M462" s="17">
        <f>Projection!$C$13*EXP($C$5+SQRT($C$4)*C462)+(Projection!$C$20+MAX(0,Projection!$C$14-Projection!$C$13)/Projection!$C$4-Projection!$C$21)*EXP($C$5+SQRT($C$4)*C462)^0.5</f>
        <v/>
      </c>
      <c r="N462" s="17">
        <f>M462*EXP($C$5+SQRT($C$4)*D462)+(Projection!$D$20+MAX(0,Projection!$C$24-M462)/Projection!$C$4-Projection!$D$21)*EXP($C$5+SQRT($C$4)*D462)^0.5</f>
        <v/>
      </c>
      <c r="O462" s="17">
        <f>N462*EXP($C$5+SQRT($C$4)*E462)+(Projection!$E$20+MAX(0,Projection!$D$24-N462)/Projection!$C$4-Projection!$E$21)*EXP($C$5+SQRT($C$4)*E462)^0.5</f>
        <v/>
      </c>
      <c r="P462" s="17">
        <f>O462*EXP($C$5+SQRT($C$4)*F462)+(Projection!$F$20+MAX(0,Projection!$E$24-O462)/Projection!$C$4-Projection!$F$21)*EXP($C$5+SQRT($C$4)*F462)^0.5</f>
        <v/>
      </c>
      <c r="Q462" s="17">
        <f>P462*EXP($C$5+SQRT($C$4)*G462)+(Projection!$G$20+MAX(0,Projection!$F$24-P462)/Projection!$C$4-Projection!$G$21)*EXP($C$5+SQRT($C$4)*G462)^0.5</f>
        <v/>
      </c>
      <c r="R462" s="17">
        <f>Q462*EXP($C$5+SQRT($C$4)*H462)+(Projection!$H$20+MAX(0,Projection!$G$24-Q462)/Projection!$C$4-Projection!$H$21)*EXP($C$5+SQRT($C$4)*H462)^0.5</f>
        <v/>
      </c>
      <c r="S462" s="17">
        <f>R462*EXP($C$5+SQRT($C$4)*I462)+(Projection!$I$20+MAX(0,Projection!$H$24-R462)/Projection!$C$4-Projection!$I$21)*EXP($C$5+SQRT($C$4)*I462)^0.5</f>
        <v/>
      </c>
      <c r="T462" s="17">
        <f>S462*EXP($C$5+SQRT($C$4)*J462)+(Projection!$J$20+MAX(0,Projection!$I$24-S462)/Projection!$C$4-Projection!$J$21)*EXP($C$5+SQRT($C$4)*J462)^0.5</f>
        <v/>
      </c>
      <c r="U462" s="17">
        <f>T462*EXP($C$5+SQRT($C$4)*K462)+(Projection!$K$20+MAX(0,Projection!$J$24-T462)/Projection!$C$4-Projection!$K$21)*EXP($C$5+SQRT($C$4)*K462)^0.5</f>
        <v/>
      </c>
      <c r="V462" s="17">
        <f>U462*EXP($C$5+SQRT($C$4)*L462)+(Projection!$L$20+MAX(0,Projection!$K$24-U462)/Projection!$C$4-Projection!$L$21)*EXP($C$5+SQRT($C$4)*L462)^0.5</f>
        <v/>
      </c>
      <c r="W462" s="13">
        <f>M462/Projection!$C$24</f>
        <v/>
      </c>
      <c r="X462" s="13">
        <f>N462/Projection!$D$24</f>
        <v/>
      </c>
      <c r="Y462" s="13">
        <f>O462/Projection!$E$24</f>
        <v/>
      </c>
      <c r="Z462" s="13">
        <f>P462/Projection!$F$24</f>
        <v/>
      </c>
      <c r="AA462" s="13">
        <f>Q462/Projection!$G$24</f>
        <v/>
      </c>
      <c r="AB462" s="13">
        <f>R462/Projection!$H$24</f>
        <v/>
      </c>
      <c r="AC462" s="13">
        <f>S462/Projection!$I$24</f>
        <v/>
      </c>
      <c r="AD462" s="13">
        <f>T462/Projection!$J$24</f>
        <v/>
      </c>
      <c r="AE462" s="13">
        <f>U462/Projection!$K$24</f>
        <v/>
      </c>
      <c r="AF462" s="13">
        <f>V462/Projection!$L$24</f>
        <v/>
      </c>
      <c r="AG462" s="13">
        <f>MIN(W462:AF462)</f>
        <v/>
      </c>
    </row>
    <row r="463">
      <c r="B463" s="2" t="n">
        <v>450</v>
      </c>
      <c r="C463" s="20" t="n">
        <v>0.346193</v>
      </c>
      <c r="D463" s="20" t="n">
        <v>0.574203</v>
      </c>
      <c r="E463" s="20" t="n">
        <v>-0.131571</v>
      </c>
      <c r="F463" s="20" t="n">
        <v>-1.763215</v>
      </c>
      <c r="G463" s="20" t="n">
        <v>0.717016</v>
      </c>
      <c r="H463" s="20" t="n">
        <v>-0.775784</v>
      </c>
      <c r="I463" s="20" t="n">
        <v>-0.487864</v>
      </c>
      <c r="J463" s="20" t="n">
        <v>0.227669</v>
      </c>
      <c r="K463" s="20" t="n">
        <v>-1.515214</v>
      </c>
      <c r="L463" s="20" t="n">
        <v>0.657268</v>
      </c>
      <c r="M463" s="17">
        <f>Projection!$C$13*EXP($C$5+SQRT($C$4)*C463)+(Projection!$C$20+MAX(0,Projection!$C$14-Projection!$C$13)/Projection!$C$4-Projection!$C$21)*EXP($C$5+SQRT($C$4)*C463)^0.5</f>
        <v/>
      </c>
      <c r="N463" s="17">
        <f>M463*EXP($C$5+SQRT($C$4)*D463)+(Projection!$D$20+MAX(0,Projection!$C$24-M463)/Projection!$C$4-Projection!$D$21)*EXP($C$5+SQRT($C$4)*D463)^0.5</f>
        <v/>
      </c>
      <c r="O463" s="17">
        <f>N463*EXP($C$5+SQRT($C$4)*E463)+(Projection!$E$20+MAX(0,Projection!$D$24-N463)/Projection!$C$4-Projection!$E$21)*EXP($C$5+SQRT($C$4)*E463)^0.5</f>
        <v/>
      </c>
      <c r="P463" s="17">
        <f>O463*EXP($C$5+SQRT($C$4)*F463)+(Projection!$F$20+MAX(0,Projection!$E$24-O463)/Projection!$C$4-Projection!$F$21)*EXP($C$5+SQRT($C$4)*F463)^0.5</f>
        <v/>
      </c>
      <c r="Q463" s="17">
        <f>P463*EXP($C$5+SQRT($C$4)*G463)+(Projection!$G$20+MAX(0,Projection!$F$24-P463)/Projection!$C$4-Projection!$G$21)*EXP($C$5+SQRT($C$4)*G463)^0.5</f>
        <v/>
      </c>
      <c r="R463" s="17">
        <f>Q463*EXP($C$5+SQRT($C$4)*H463)+(Projection!$H$20+MAX(0,Projection!$G$24-Q463)/Projection!$C$4-Projection!$H$21)*EXP($C$5+SQRT($C$4)*H463)^0.5</f>
        <v/>
      </c>
      <c r="S463" s="17">
        <f>R463*EXP($C$5+SQRT($C$4)*I463)+(Projection!$I$20+MAX(0,Projection!$H$24-R463)/Projection!$C$4-Projection!$I$21)*EXP($C$5+SQRT($C$4)*I463)^0.5</f>
        <v/>
      </c>
      <c r="T463" s="17">
        <f>S463*EXP($C$5+SQRT($C$4)*J463)+(Projection!$J$20+MAX(0,Projection!$I$24-S463)/Projection!$C$4-Projection!$J$21)*EXP($C$5+SQRT($C$4)*J463)^0.5</f>
        <v/>
      </c>
      <c r="U463" s="17">
        <f>T463*EXP($C$5+SQRT($C$4)*K463)+(Projection!$K$20+MAX(0,Projection!$J$24-T463)/Projection!$C$4-Projection!$K$21)*EXP($C$5+SQRT($C$4)*K463)^0.5</f>
        <v/>
      </c>
      <c r="V463" s="17">
        <f>U463*EXP($C$5+SQRT($C$4)*L463)+(Projection!$L$20+MAX(0,Projection!$K$24-U463)/Projection!$C$4-Projection!$L$21)*EXP($C$5+SQRT($C$4)*L463)^0.5</f>
        <v/>
      </c>
      <c r="W463" s="13">
        <f>M463/Projection!$C$24</f>
        <v/>
      </c>
      <c r="X463" s="13">
        <f>N463/Projection!$D$24</f>
        <v/>
      </c>
      <c r="Y463" s="13">
        <f>O463/Projection!$E$24</f>
        <v/>
      </c>
      <c r="Z463" s="13">
        <f>P463/Projection!$F$24</f>
        <v/>
      </c>
      <c r="AA463" s="13">
        <f>Q463/Projection!$G$24</f>
        <v/>
      </c>
      <c r="AB463" s="13">
        <f>R463/Projection!$H$24</f>
        <v/>
      </c>
      <c r="AC463" s="13">
        <f>S463/Projection!$I$24</f>
        <v/>
      </c>
      <c r="AD463" s="13">
        <f>T463/Projection!$J$24</f>
        <v/>
      </c>
      <c r="AE463" s="13">
        <f>U463/Projection!$K$24</f>
        <v/>
      </c>
      <c r="AF463" s="13">
        <f>V463/Projection!$L$24</f>
        <v/>
      </c>
      <c r="AG463" s="13">
        <f>MIN(W463:AF463)</f>
        <v/>
      </c>
    </row>
    <row r="464">
      <c r="B464" s="2" t="n">
        <v>451</v>
      </c>
      <c r="C464" s="20" t="n">
        <v>-1.081548</v>
      </c>
      <c r="D464" s="20" t="n">
        <v>-0.614078</v>
      </c>
      <c r="E464" s="20" t="n">
        <v>-0.495485</v>
      </c>
      <c r="F464" s="20" t="n">
        <v>-0.504732</v>
      </c>
      <c r="G464" s="20" t="n">
        <v>0.261481</v>
      </c>
      <c r="H464" s="20" t="n">
        <v>-0.06672699999999999</v>
      </c>
      <c r="I464" s="20" t="n">
        <v>-1.257513</v>
      </c>
      <c r="J464" s="20" t="n">
        <v>-0.547138</v>
      </c>
      <c r="K464" s="20" t="n">
        <v>2.165747</v>
      </c>
      <c r="L464" s="20" t="n">
        <v>-0.530545</v>
      </c>
      <c r="M464" s="17">
        <f>Projection!$C$13*EXP($C$5+SQRT($C$4)*C464)+(Projection!$C$20+MAX(0,Projection!$C$14-Projection!$C$13)/Projection!$C$4-Projection!$C$21)*EXP($C$5+SQRT($C$4)*C464)^0.5</f>
        <v/>
      </c>
      <c r="N464" s="17">
        <f>M464*EXP($C$5+SQRT($C$4)*D464)+(Projection!$D$20+MAX(0,Projection!$C$24-M464)/Projection!$C$4-Projection!$D$21)*EXP($C$5+SQRT($C$4)*D464)^0.5</f>
        <v/>
      </c>
      <c r="O464" s="17">
        <f>N464*EXP($C$5+SQRT($C$4)*E464)+(Projection!$E$20+MAX(0,Projection!$D$24-N464)/Projection!$C$4-Projection!$E$21)*EXP($C$5+SQRT($C$4)*E464)^0.5</f>
        <v/>
      </c>
      <c r="P464" s="17">
        <f>O464*EXP($C$5+SQRT($C$4)*F464)+(Projection!$F$20+MAX(0,Projection!$E$24-O464)/Projection!$C$4-Projection!$F$21)*EXP($C$5+SQRT($C$4)*F464)^0.5</f>
        <v/>
      </c>
      <c r="Q464" s="17">
        <f>P464*EXP($C$5+SQRT($C$4)*G464)+(Projection!$G$20+MAX(0,Projection!$F$24-P464)/Projection!$C$4-Projection!$G$21)*EXP($C$5+SQRT($C$4)*G464)^0.5</f>
        <v/>
      </c>
      <c r="R464" s="17">
        <f>Q464*EXP($C$5+SQRT($C$4)*H464)+(Projection!$H$20+MAX(0,Projection!$G$24-Q464)/Projection!$C$4-Projection!$H$21)*EXP($C$5+SQRT($C$4)*H464)^0.5</f>
        <v/>
      </c>
      <c r="S464" s="17">
        <f>R464*EXP($C$5+SQRT($C$4)*I464)+(Projection!$I$20+MAX(0,Projection!$H$24-R464)/Projection!$C$4-Projection!$I$21)*EXP($C$5+SQRT($C$4)*I464)^0.5</f>
        <v/>
      </c>
      <c r="T464" s="17">
        <f>S464*EXP($C$5+SQRT($C$4)*J464)+(Projection!$J$20+MAX(0,Projection!$I$24-S464)/Projection!$C$4-Projection!$J$21)*EXP($C$5+SQRT($C$4)*J464)^0.5</f>
        <v/>
      </c>
      <c r="U464" s="17">
        <f>T464*EXP($C$5+SQRT($C$4)*K464)+(Projection!$K$20+MAX(0,Projection!$J$24-T464)/Projection!$C$4-Projection!$K$21)*EXP($C$5+SQRT($C$4)*K464)^0.5</f>
        <v/>
      </c>
      <c r="V464" s="17">
        <f>U464*EXP($C$5+SQRT($C$4)*L464)+(Projection!$L$20+MAX(0,Projection!$K$24-U464)/Projection!$C$4-Projection!$L$21)*EXP($C$5+SQRT($C$4)*L464)^0.5</f>
        <v/>
      </c>
      <c r="W464" s="13">
        <f>M464/Projection!$C$24</f>
        <v/>
      </c>
      <c r="X464" s="13">
        <f>N464/Projection!$D$24</f>
        <v/>
      </c>
      <c r="Y464" s="13">
        <f>O464/Projection!$E$24</f>
        <v/>
      </c>
      <c r="Z464" s="13">
        <f>P464/Projection!$F$24</f>
        <v/>
      </c>
      <c r="AA464" s="13">
        <f>Q464/Projection!$G$24</f>
        <v/>
      </c>
      <c r="AB464" s="13">
        <f>R464/Projection!$H$24</f>
        <v/>
      </c>
      <c r="AC464" s="13">
        <f>S464/Projection!$I$24</f>
        <v/>
      </c>
      <c r="AD464" s="13">
        <f>T464/Projection!$J$24</f>
        <v/>
      </c>
      <c r="AE464" s="13">
        <f>U464/Projection!$K$24</f>
        <v/>
      </c>
      <c r="AF464" s="13">
        <f>V464/Projection!$L$24</f>
        <v/>
      </c>
      <c r="AG464" s="13">
        <f>MIN(W464:AF464)</f>
        <v/>
      </c>
    </row>
    <row r="465">
      <c r="B465" s="2" t="n">
        <v>452</v>
      </c>
      <c r="C465" s="20" t="n">
        <v>0.263033</v>
      </c>
      <c r="D465" s="20" t="n">
        <v>-0.294143</v>
      </c>
      <c r="E465" s="20" t="n">
        <v>0.930572</v>
      </c>
      <c r="F465" s="20" t="n">
        <v>-0.156488</v>
      </c>
      <c r="G465" s="20" t="n">
        <v>-0.834746</v>
      </c>
      <c r="H465" s="20" t="n">
        <v>0.55928</v>
      </c>
      <c r="I465" s="20" t="n">
        <v>0.565343</v>
      </c>
      <c r="J465" s="20" t="n">
        <v>-0.509419</v>
      </c>
      <c r="K465" s="20" t="n">
        <v>-0.262153</v>
      </c>
      <c r="L465" s="20" t="n">
        <v>1.080806</v>
      </c>
      <c r="M465" s="17">
        <f>Projection!$C$13*EXP($C$5+SQRT($C$4)*C465)+(Projection!$C$20+MAX(0,Projection!$C$14-Projection!$C$13)/Projection!$C$4-Projection!$C$21)*EXP($C$5+SQRT($C$4)*C465)^0.5</f>
        <v/>
      </c>
      <c r="N465" s="17">
        <f>M465*EXP($C$5+SQRT($C$4)*D465)+(Projection!$D$20+MAX(0,Projection!$C$24-M465)/Projection!$C$4-Projection!$D$21)*EXP($C$5+SQRT($C$4)*D465)^0.5</f>
        <v/>
      </c>
      <c r="O465" s="17">
        <f>N465*EXP($C$5+SQRT($C$4)*E465)+(Projection!$E$20+MAX(0,Projection!$D$24-N465)/Projection!$C$4-Projection!$E$21)*EXP($C$5+SQRT($C$4)*E465)^0.5</f>
        <v/>
      </c>
      <c r="P465" s="17">
        <f>O465*EXP($C$5+SQRT($C$4)*F465)+(Projection!$F$20+MAX(0,Projection!$E$24-O465)/Projection!$C$4-Projection!$F$21)*EXP($C$5+SQRT($C$4)*F465)^0.5</f>
        <v/>
      </c>
      <c r="Q465" s="17">
        <f>P465*EXP($C$5+SQRT($C$4)*G465)+(Projection!$G$20+MAX(0,Projection!$F$24-P465)/Projection!$C$4-Projection!$G$21)*EXP($C$5+SQRT($C$4)*G465)^0.5</f>
        <v/>
      </c>
      <c r="R465" s="17">
        <f>Q465*EXP($C$5+SQRT($C$4)*H465)+(Projection!$H$20+MAX(0,Projection!$G$24-Q465)/Projection!$C$4-Projection!$H$21)*EXP($C$5+SQRT($C$4)*H465)^0.5</f>
        <v/>
      </c>
      <c r="S465" s="17">
        <f>R465*EXP($C$5+SQRT($C$4)*I465)+(Projection!$I$20+MAX(0,Projection!$H$24-R465)/Projection!$C$4-Projection!$I$21)*EXP($C$5+SQRT($C$4)*I465)^0.5</f>
        <v/>
      </c>
      <c r="T465" s="17">
        <f>S465*EXP($C$5+SQRT($C$4)*J465)+(Projection!$J$20+MAX(0,Projection!$I$24-S465)/Projection!$C$4-Projection!$J$21)*EXP($C$5+SQRT($C$4)*J465)^0.5</f>
        <v/>
      </c>
      <c r="U465" s="17">
        <f>T465*EXP($C$5+SQRT($C$4)*K465)+(Projection!$K$20+MAX(0,Projection!$J$24-T465)/Projection!$C$4-Projection!$K$21)*EXP($C$5+SQRT($C$4)*K465)^0.5</f>
        <v/>
      </c>
      <c r="V465" s="17">
        <f>U465*EXP($C$5+SQRT($C$4)*L465)+(Projection!$L$20+MAX(0,Projection!$K$24-U465)/Projection!$C$4-Projection!$L$21)*EXP($C$5+SQRT($C$4)*L465)^0.5</f>
        <v/>
      </c>
      <c r="W465" s="13">
        <f>M465/Projection!$C$24</f>
        <v/>
      </c>
      <c r="X465" s="13">
        <f>N465/Projection!$D$24</f>
        <v/>
      </c>
      <c r="Y465" s="13">
        <f>O465/Projection!$E$24</f>
        <v/>
      </c>
      <c r="Z465" s="13">
        <f>P465/Projection!$F$24</f>
        <v/>
      </c>
      <c r="AA465" s="13">
        <f>Q465/Projection!$G$24</f>
        <v/>
      </c>
      <c r="AB465" s="13">
        <f>R465/Projection!$H$24</f>
        <v/>
      </c>
      <c r="AC465" s="13">
        <f>S465/Projection!$I$24</f>
        <v/>
      </c>
      <c r="AD465" s="13">
        <f>T465/Projection!$J$24</f>
        <v/>
      </c>
      <c r="AE465" s="13">
        <f>U465/Projection!$K$24</f>
        <v/>
      </c>
      <c r="AF465" s="13">
        <f>V465/Projection!$L$24</f>
        <v/>
      </c>
      <c r="AG465" s="13">
        <f>MIN(W465:AF465)</f>
        <v/>
      </c>
    </row>
    <row r="466">
      <c r="B466" s="2" t="n">
        <v>453</v>
      </c>
      <c r="C466" s="20" t="n">
        <v>-1.160626</v>
      </c>
      <c r="D466" s="20" t="n">
        <v>1.936364</v>
      </c>
      <c r="E466" s="20" t="n">
        <v>-0.591595</v>
      </c>
      <c r="F466" s="20" t="n">
        <v>0.194905</v>
      </c>
      <c r="G466" s="20" t="n">
        <v>-0.967871</v>
      </c>
      <c r="H466" s="20" t="n">
        <v>-1.239828</v>
      </c>
      <c r="I466" s="20" t="n">
        <v>0.285129</v>
      </c>
      <c r="J466" s="20" t="n">
        <v>-1.41002</v>
      </c>
      <c r="K466" s="20" t="n">
        <v>-0.464581</v>
      </c>
      <c r="L466" s="20" t="n">
        <v>1.26672</v>
      </c>
      <c r="M466" s="17">
        <f>Projection!$C$13*EXP($C$5+SQRT($C$4)*C466)+(Projection!$C$20+MAX(0,Projection!$C$14-Projection!$C$13)/Projection!$C$4-Projection!$C$21)*EXP($C$5+SQRT($C$4)*C466)^0.5</f>
        <v/>
      </c>
      <c r="N466" s="17">
        <f>M466*EXP($C$5+SQRT($C$4)*D466)+(Projection!$D$20+MAX(0,Projection!$C$24-M466)/Projection!$C$4-Projection!$D$21)*EXP($C$5+SQRT($C$4)*D466)^0.5</f>
        <v/>
      </c>
      <c r="O466" s="17">
        <f>N466*EXP($C$5+SQRT($C$4)*E466)+(Projection!$E$20+MAX(0,Projection!$D$24-N466)/Projection!$C$4-Projection!$E$21)*EXP($C$5+SQRT($C$4)*E466)^0.5</f>
        <v/>
      </c>
      <c r="P466" s="17">
        <f>O466*EXP($C$5+SQRT($C$4)*F466)+(Projection!$F$20+MAX(0,Projection!$E$24-O466)/Projection!$C$4-Projection!$F$21)*EXP($C$5+SQRT($C$4)*F466)^0.5</f>
        <v/>
      </c>
      <c r="Q466" s="17">
        <f>P466*EXP($C$5+SQRT($C$4)*G466)+(Projection!$G$20+MAX(0,Projection!$F$24-P466)/Projection!$C$4-Projection!$G$21)*EXP($C$5+SQRT($C$4)*G466)^0.5</f>
        <v/>
      </c>
      <c r="R466" s="17">
        <f>Q466*EXP($C$5+SQRT($C$4)*H466)+(Projection!$H$20+MAX(0,Projection!$G$24-Q466)/Projection!$C$4-Projection!$H$21)*EXP($C$5+SQRT($C$4)*H466)^0.5</f>
        <v/>
      </c>
      <c r="S466" s="17">
        <f>R466*EXP($C$5+SQRT($C$4)*I466)+(Projection!$I$20+MAX(0,Projection!$H$24-R466)/Projection!$C$4-Projection!$I$21)*EXP($C$5+SQRT($C$4)*I466)^0.5</f>
        <v/>
      </c>
      <c r="T466" s="17">
        <f>S466*EXP($C$5+SQRT($C$4)*J466)+(Projection!$J$20+MAX(0,Projection!$I$24-S466)/Projection!$C$4-Projection!$J$21)*EXP($C$5+SQRT($C$4)*J466)^0.5</f>
        <v/>
      </c>
      <c r="U466" s="17">
        <f>T466*EXP($C$5+SQRT($C$4)*K466)+(Projection!$K$20+MAX(0,Projection!$J$24-T466)/Projection!$C$4-Projection!$K$21)*EXP($C$5+SQRT($C$4)*K466)^0.5</f>
        <v/>
      </c>
      <c r="V466" s="17">
        <f>U466*EXP($C$5+SQRT($C$4)*L466)+(Projection!$L$20+MAX(0,Projection!$K$24-U466)/Projection!$C$4-Projection!$L$21)*EXP($C$5+SQRT($C$4)*L466)^0.5</f>
        <v/>
      </c>
      <c r="W466" s="13">
        <f>M466/Projection!$C$24</f>
        <v/>
      </c>
      <c r="X466" s="13">
        <f>N466/Projection!$D$24</f>
        <v/>
      </c>
      <c r="Y466" s="13">
        <f>O466/Projection!$E$24</f>
        <v/>
      </c>
      <c r="Z466" s="13">
        <f>P466/Projection!$F$24</f>
        <v/>
      </c>
      <c r="AA466" s="13">
        <f>Q466/Projection!$G$24</f>
        <v/>
      </c>
      <c r="AB466" s="13">
        <f>R466/Projection!$H$24</f>
        <v/>
      </c>
      <c r="AC466" s="13">
        <f>S466/Projection!$I$24</f>
        <v/>
      </c>
      <c r="AD466" s="13">
        <f>T466/Projection!$J$24</f>
        <v/>
      </c>
      <c r="AE466" s="13">
        <f>U466/Projection!$K$24</f>
        <v/>
      </c>
      <c r="AF466" s="13">
        <f>V466/Projection!$L$24</f>
        <v/>
      </c>
      <c r="AG466" s="13">
        <f>MIN(W466:AF466)</f>
        <v/>
      </c>
    </row>
    <row r="467">
      <c r="B467" s="2" t="n">
        <v>454</v>
      </c>
      <c r="C467" s="20" t="n">
        <v>1.040344</v>
      </c>
      <c r="D467" s="20" t="n">
        <v>0.356896</v>
      </c>
      <c r="E467" s="20" t="n">
        <v>-0.319034</v>
      </c>
      <c r="F467" s="20" t="n">
        <v>1.766107</v>
      </c>
      <c r="G467" s="20" t="n">
        <v>0.743062</v>
      </c>
      <c r="H467" s="20" t="n">
        <v>-1.604096</v>
      </c>
      <c r="I467" s="20" t="n">
        <v>1.60322</v>
      </c>
      <c r="J467" s="20" t="n">
        <v>1.38101</v>
      </c>
      <c r="K467" s="20" t="n">
        <v>-0.22115</v>
      </c>
      <c r="L467" s="20" t="n">
        <v>0.13026</v>
      </c>
      <c r="M467" s="17">
        <f>Projection!$C$13*EXP($C$5+SQRT($C$4)*C467)+(Projection!$C$20+MAX(0,Projection!$C$14-Projection!$C$13)/Projection!$C$4-Projection!$C$21)*EXP($C$5+SQRT($C$4)*C467)^0.5</f>
        <v/>
      </c>
      <c r="N467" s="17">
        <f>M467*EXP($C$5+SQRT($C$4)*D467)+(Projection!$D$20+MAX(0,Projection!$C$24-M467)/Projection!$C$4-Projection!$D$21)*EXP($C$5+SQRT($C$4)*D467)^0.5</f>
        <v/>
      </c>
      <c r="O467" s="17">
        <f>N467*EXP($C$5+SQRT($C$4)*E467)+(Projection!$E$20+MAX(0,Projection!$D$24-N467)/Projection!$C$4-Projection!$E$21)*EXP($C$5+SQRT($C$4)*E467)^0.5</f>
        <v/>
      </c>
      <c r="P467" s="17">
        <f>O467*EXP($C$5+SQRT($C$4)*F467)+(Projection!$F$20+MAX(0,Projection!$E$24-O467)/Projection!$C$4-Projection!$F$21)*EXP($C$5+SQRT($C$4)*F467)^0.5</f>
        <v/>
      </c>
      <c r="Q467" s="17">
        <f>P467*EXP($C$5+SQRT($C$4)*G467)+(Projection!$G$20+MAX(0,Projection!$F$24-P467)/Projection!$C$4-Projection!$G$21)*EXP($C$5+SQRT($C$4)*G467)^0.5</f>
        <v/>
      </c>
      <c r="R467" s="17">
        <f>Q467*EXP($C$5+SQRT($C$4)*H467)+(Projection!$H$20+MAX(0,Projection!$G$24-Q467)/Projection!$C$4-Projection!$H$21)*EXP($C$5+SQRT($C$4)*H467)^0.5</f>
        <v/>
      </c>
      <c r="S467" s="17">
        <f>R467*EXP($C$5+SQRT($C$4)*I467)+(Projection!$I$20+MAX(0,Projection!$H$24-R467)/Projection!$C$4-Projection!$I$21)*EXP($C$5+SQRT($C$4)*I467)^0.5</f>
        <v/>
      </c>
      <c r="T467" s="17">
        <f>S467*EXP($C$5+SQRT($C$4)*J467)+(Projection!$J$20+MAX(0,Projection!$I$24-S467)/Projection!$C$4-Projection!$J$21)*EXP($C$5+SQRT($C$4)*J467)^0.5</f>
        <v/>
      </c>
      <c r="U467" s="17">
        <f>T467*EXP($C$5+SQRT($C$4)*K467)+(Projection!$K$20+MAX(0,Projection!$J$24-T467)/Projection!$C$4-Projection!$K$21)*EXP($C$5+SQRT($C$4)*K467)^0.5</f>
        <v/>
      </c>
      <c r="V467" s="17">
        <f>U467*EXP($C$5+SQRT($C$4)*L467)+(Projection!$L$20+MAX(0,Projection!$K$24-U467)/Projection!$C$4-Projection!$L$21)*EXP($C$5+SQRT($C$4)*L467)^0.5</f>
        <v/>
      </c>
      <c r="W467" s="13">
        <f>M467/Projection!$C$24</f>
        <v/>
      </c>
      <c r="X467" s="13">
        <f>N467/Projection!$D$24</f>
        <v/>
      </c>
      <c r="Y467" s="13">
        <f>O467/Projection!$E$24</f>
        <v/>
      </c>
      <c r="Z467" s="13">
        <f>P467/Projection!$F$24</f>
        <v/>
      </c>
      <c r="AA467" s="13">
        <f>Q467/Projection!$G$24</f>
        <v/>
      </c>
      <c r="AB467" s="13">
        <f>R467/Projection!$H$24</f>
        <v/>
      </c>
      <c r="AC467" s="13">
        <f>S467/Projection!$I$24</f>
        <v/>
      </c>
      <c r="AD467" s="13">
        <f>T467/Projection!$J$24</f>
        <v/>
      </c>
      <c r="AE467" s="13">
        <f>U467/Projection!$K$24</f>
        <v/>
      </c>
      <c r="AF467" s="13">
        <f>V467/Projection!$L$24</f>
        <v/>
      </c>
      <c r="AG467" s="13">
        <f>MIN(W467:AF467)</f>
        <v/>
      </c>
    </row>
    <row r="468">
      <c r="B468" s="2" t="n">
        <v>455</v>
      </c>
      <c r="C468" s="20" t="n">
        <v>0.915266</v>
      </c>
      <c r="D468" s="20" t="n">
        <v>-2.913098</v>
      </c>
      <c r="E468" s="20" t="n">
        <v>0.759615</v>
      </c>
      <c r="F468" s="20" t="n">
        <v>1.929785</v>
      </c>
      <c r="G468" s="20" t="n">
        <v>1.159035</v>
      </c>
      <c r="H468" s="20" t="n">
        <v>-1.688441</v>
      </c>
      <c r="I468" s="20" t="n">
        <v>-0.6860889999999999</v>
      </c>
      <c r="J468" s="20" t="n">
        <v>-2.553852</v>
      </c>
      <c r="K468" s="20" t="n">
        <v>0.883796</v>
      </c>
      <c r="L468" s="20" t="n">
        <v>-0.325349</v>
      </c>
      <c r="M468" s="17">
        <f>Projection!$C$13*EXP($C$5+SQRT($C$4)*C468)+(Projection!$C$20+MAX(0,Projection!$C$14-Projection!$C$13)/Projection!$C$4-Projection!$C$21)*EXP($C$5+SQRT($C$4)*C468)^0.5</f>
        <v/>
      </c>
      <c r="N468" s="17">
        <f>M468*EXP($C$5+SQRT($C$4)*D468)+(Projection!$D$20+MAX(0,Projection!$C$24-M468)/Projection!$C$4-Projection!$D$21)*EXP($C$5+SQRT($C$4)*D468)^0.5</f>
        <v/>
      </c>
      <c r="O468" s="17">
        <f>N468*EXP($C$5+SQRT($C$4)*E468)+(Projection!$E$20+MAX(0,Projection!$D$24-N468)/Projection!$C$4-Projection!$E$21)*EXP($C$5+SQRT($C$4)*E468)^0.5</f>
        <v/>
      </c>
      <c r="P468" s="17">
        <f>O468*EXP($C$5+SQRT($C$4)*F468)+(Projection!$F$20+MAX(0,Projection!$E$24-O468)/Projection!$C$4-Projection!$F$21)*EXP($C$5+SQRT($C$4)*F468)^0.5</f>
        <v/>
      </c>
      <c r="Q468" s="17">
        <f>P468*EXP($C$5+SQRT($C$4)*G468)+(Projection!$G$20+MAX(0,Projection!$F$24-P468)/Projection!$C$4-Projection!$G$21)*EXP($C$5+SQRT($C$4)*G468)^0.5</f>
        <v/>
      </c>
      <c r="R468" s="17">
        <f>Q468*EXP($C$5+SQRT($C$4)*H468)+(Projection!$H$20+MAX(0,Projection!$G$24-Q468)/Projection!$C$4-Projection!$H$21)*EXP($C$5+SQRT($C$4)*H468)^0.5</f>
        <v/>
      </c>
      <c r="S468" s="17">
        <f>R468*EXP($C$5+SQRT($C$4)*I468)+(Projection!$I$20+MAX(0,Projection!$H$24-R468)/Projection!$C$4-Projection!$I$21)*EXP($C$5+SQRT($C$4)*I468)^0.5</f>
        <v/>
      </c>
      <c r="T468" s="17">
        <f>S468*EXP($C$5+SQRT($C$4)*J468)+(Projection!$J$20+MAX(0,Projection!$I$24-S468)/Projection!$C$4-Projection!$J$21)*EXP($C$5+SQRT($C$4)*J468)^0.5</f>
        <v/>
      </c>
      <c r="U468" s="17">
        <f>T468*EXP($C$5+SQRT($C$4)*K468)+(Projection!$K$20+MAX(0,Projection!$J$24-T468)/Projection!$C$4-Projection!$K$21)*EXP($C$5+SQRT($C$4)*K468)^0.5</f>
        <v/>
      </c>
      <c r="V468" s="17">
        <f>U468*EXP($C$5+SQRT($C$4)*L468)+(Projection!$L$20+MAX(0,Projection!$K$24-U468)/Projection!$C$4-Projection!$L$21)*EXP($C$5+SQRT($C$4)*L468)^0.5</f>
        <v/>
      </c>
      <c r="W468" s="13">
        <f>M468/Projection!$C$24</f>
        <v/>
      </c>
      <c r="X468" s="13">
        <f>N468/Projection!$D$24</f>
        <v/>
      </c>
      <c r="Y468" s="13">
        <f>O468/Projection!$E$24</f>
        <v/>
      </c>
      <c r="Z468" s="13">
        <f>P468/Projection!$F$24</f>
        <v/>
      </c>
      <c r="AA468" s="13">
        <f>Q468/Projection!$G$24</f>
        <v/>
      </c>
      <c r="AB468" s="13">
        <f>R468/Projection!$H$24</f>
        <v/>
      </c>
      <c r="AC468" s="13">
        <f>S468/Projection!$I$24</f>
        <v/>
      </c>
      <c r="AD468" s="13">
        <f>T468/Projection!$J$24</f>
        <v/>
      </c>
      <c r="AE468" s="13">
        <f>U468/Projection!$K$24</f>
        <v/>
      </c>
      <c r="AF468" s="13">
        <f>V468/Projection!$L$24</f>
        <v/>
      </c>
      <c r="AG468" s="13">
        <f>MIN(W468:AF468)</f>
        <v/>
      </c>
    </row>
    <row r="469">
      <c r="B469" s="2" t="n">
        <v>456</v>
      </c>
      <c r="C469" s="20" t="n">
        <v>1.361858</v>
      </c>
      <c r="D469" s="20" t="n">
        <v>-1.459988</v>
      </c>
      <c r="E469" s="20" t="n">
        <v>0.259926</v>
      </c>
      <c r="F469" s="20" t="n">
        <v>-0.254511</v>
      </c>
      <c r="G469" s="20" t="n">
        <v>-0.805709</v>
      </c>
      <c r="H469" s="20" t="n">
        <v>0.455201</v>
      </c>
      <c r="I469" s="20" t="n">
        <v>-0.283942</v>
      </c>
      <c r="J469" s="20" t="n">
        <v>-1.572572</v>
      </c>
      <c r="K469" s="20" t="n">
        <v>0.194206</v>
      </c>
      <c r="L469" s="20" t="n">
        <v>-0.606289</v>
      </c>
      <c r="M469" s="17">
        <f>Projection!$C$13*EXP($C$5+SQRT($C$4)*C469)+(Projection!$C$20+MAX(0,Projection!$C$14-Projection!$C$13)/Projection!$C$4-Projection!$C$21)*EXP($C$5+SQRT($C$4)*C469)^0.5</f>
        <v/>
      </c>
      <c r="N469" s="17">
        <f>M469*EXP($C$5+SQRT($C$4)*D469)+(Projection!$D$20+MAX(0,Projection!$C$24-M469)/Projection!$C$4-Projection!$D$21)*EXP($C$5+SQRT($C$4)*D469)^0.5</f>
        <v/>
      </c>
      <c r="O469" s="17">
        <f>N469*EXP($C$5+SQRT($C$4)*E469)+(Projection!$E$20+MAX(0,Projection!$D$24-N469)/Projection!$C$4-Projection!$E$21)*EXP($C$5+SQRT($C$4)*E469)^0.5</f>
        <v/>
      </c>
      <c r="P469" s="17">
        <f>O469*EXP($C$5+SQRT($C$4)*F469)+(Projection!$F$20+MAX(0,Projection!$E$24-O469)/Projection!$C$4-Projection!$F$21)*EXP($C$5+SQRT($C$4)*F469)^0.5</f>
        <v/>
      </c>
      <c r="Q469" s="17">
        <f>P469*EXP($C$5+SQRT($C$4)*G469)+(Projection!$G$20+MAX(0,Projection!$F$24-P469)/Projection!$C$4-Projection!$G$21)*EXP($C$5+SQRT($C$4)*G469)^0.5</f>
        <v/>
      </c>
      <c r="R469" s="17">
        <f>Q469*EXP($C$5+SQRT($C$4)*H469)+(Projection!$H$20+MAX(0,Projection!$G$24-Q469)/Projection!$C$4-Projection!$H$21)*EXP($C$5+SQRT($C$4)*H469)^0.5</f>
        <v/>
      </c>
      <c r="S469" s="17">
        <f>R469*EXP($C$5+SQRT($C$4)*I469)+(Projection!$I$20+MAX(0,Projection!$H$24-R469)/Projection!$C$4-Projection!$I$21)*EXP($C$5+SQRT($C$4)*I469)^0.5</f>
        <v/>
      </c>
      <c r="T469" s="17">
        <f>S469*EXP($C$5+SQRT($C$4)*J469)+(Projection!$J$20+MAX(0,Projection!$I$24-S469)/Projection!$C$4-Projection!$J$21)*EXP($C$5+SQRT($C$4)*J469)^0.5</f>
        <v/>
      </c>
      <c r="U469" s="17">
        <f>T469*EXP($C$5+SQRT($C$4)*K469)+(Projection!$K$20+MAX(0,Projection!$J$24-T469)/Projection!$C$4-Projection!$K$21)*EXP($C$5+SQRT($C$4)*K469)^0.5</f>
        <v/>
      </c>
      <c r="V469" s="17">
        <f>U469*EXP($C$5+SQRT($C$4)*L469)+(Projection!$L$20+MAX(0,Projection!$K$24-U469)/Projection!$C$4-Projection!$L$21)*EXP($C$5+SQRT($C$4)*L469)^0.5</f>
        <v/>
      </c>
      <c r="W469" s="13">
        <f>M469/Projection!$C$24</f>
        <v/>
      </c>
      <c r="X469" s="13">
        <f>N469/Projection!$D$24</f>
        <v/>
      </c>
      <c r="Y469" s="13">
        <f>O469/Projection!$E$24</f>
        <v/>
      </c>
      <c r="Z469" s="13">
        <f>P469/Projection!$F$24</f>
        <v/>
      </c>
      <c r="AA469" s="13">
        <f>Q469/Projection!$G$24</f>
        <v/>
      </c>
      <c r="AB469" s="13">
        <f>R469/Projection!$H$24</f>
        <v/>
      </c>
      <c r="AC469" s="13">
        <f>S469/Projection!$I$24</f>
        <v/>
      </c>
      <c r="AD469" s="13">
        <f>T469/Projection!$J$24</f>
        <v/>
      </c>
      <c r="AE469" s="13">
        <f>U469/Projection!$K$24</f>
        <v/>
      </c>
      <c r="AF469" s="13">
        <f>V469/Projection!$L$24</f>
        <v/>
      </c>
      <c r="AG469" s="13">
        <f>MIN(W469:AF469)</f>
        <v/>
      </c>
    </row>
    <row r="470">
      <c r="B470" s="2" t="n">
        <v>457</v>
      </c>
      <c r="C470" s="20" t="n">
        <v>1.044437</v>
      </c>
      <c r="D470" s="20" t="n">
        <v>1.626388</v>
      </c>
      <c r="E470" s="20" t="n">
        <v>0.015408</v>
      </c>
      <c r="F470" s="20" t="n">
        <v>0.47985</v>
      </c>
      <c r="G470" s="20" t="n">
        <v>-0.180531</v>
      </c>
      <c r="H470" s="20" t="n">
        <v>0.566253</v>
      </c>
      <c r="I470" s="20" t="n">
        <v>1.427384</v>
      </c>
      <c r="J470" s="20" t="n">
        <v>1.997159</v>
      </c>
      <c r="K470" s="20" t="n">
        <v>-0.34883</v>
      </c>
      <c r="L470" s="20" t="n">
        <v>0.299031</v>
      </c>
      <c r="M470" s="17">
        <f>Projection!$C$13*EXP($C$5+SQRT($C$4)*C470)+(Projection!$C$20+MAX(0,Projection!$C$14-Projection!$C$13)/Projection!$C$4-Projection!$C$21)*EXP($C$5+SQRT($C$4)*C470)^0.5</f>
        <v/>
      </c>
      <c r="N470" s="17">
        <f>M470*EXP($C$5+SQRT($C$4)*D470)+(Projection!$D$20+MAX(0,Projection!$C$24-M470)/Projection!$C$4-Projection!$D$21)*EXP($C$5+SQRT($C$4)*D470)^0.5</f>
        <v/>
      </c>
      <c r="O470" s="17">
        <f>N470*EXP($C$5+SQRT($C$4)*E470)+(Projection!$E$20+MAX(0,Projection!$D$24-N470)/Projection!$C$4-Projection!$E$21)*EXP($C$5+SQRT($C$4)*E470)^0.5</f>
        <v/>
      </c>
      <c r="P470" s="17">
        <f>O470*EXP($C$5+SQRT($C$4)*F470)+(Projection!$F$20+MAX(0,Projection!$E$24-O470)/Projection!$C$4-Projection!$F$21)*EXP($C$5+SQRT($C$4)*F470)^0.5</f>
        <v/>
      </c>
      <c r="Q470" s="17">
        <f>P470*EXP($C$5+SQRT($C$4)*G470)+(Projection!$G$20+MAX(0,Projection!$F$24-P470)/Projection!$C$4-Projection!$G$21)*EXP($C$5+SQRT($C$4)*G470)^0.5</f>
        <v/>
      </c>
      <c r="R470" s="17">
        <f>Q470*EXP($C$5+SQRT($C$4)*H470)+(Projection!$H$20+MAX(0,Projection!$G$24-Q470)/Projection!$C$4-Projection!$H$21)*EXP($C$5+SQRT($C$4)*H470)^0.5</f>
        <v/>
      </c>
      <c r="S470" s="17">
        <f>R470*EXP($C$5+SQRT($C$4)*I470)+(Projection!$I$20+MAX(0,Projection!$H$24-R470)/Projection!$C$4-Projection!$I$21)*EXP($C$5+SQRT($C$4)*I470)^0.5</f>
        <v/>
      </c>
      <c r="T470" s="17">
        <f>S470*EXP($C$5+SQRT($C$4)*J470)+(Projection!$J$20+MAX(0,Projection!$I$24-S470)/Projection!$C$4-Projection!$J$21)*EXP($C$5+SQRT($C$4)*J470)^0.5</f>
        <v/>
      </c>
      <c r="U470" s="17">
        <f>T470*EXP($C$5+SQRT($C$4)*K470)+(Projection!$K$20+MAX(0,Projection!$J$24-T470)/Projection!$C$4-Projection!$K$21)*EXP($C$5+SQRT($C$4)*K470)^0.5</f>
        <v/>
      </c>
      <c r="V470" s="17">
        <f>U470*EXP($C$5+SQRT($C$4)*L470)+(Projection!$L$20+MAX(0,Projection!$K$24-U470)/Projection!$C$4-Projection!$L$21)*EXP($C$5+SQRT($C$4)*L470)^0.5</f>
        <v/>
      </c>
      <c r="W470" s="13">
        <f>M470/Projection!$C$24</f>
        <v/>
      </c>
      <c r="X470" s="13">
        <f>N470/Projection!$D$24</f>
        <v/>
      </c>
      <c r="Y470" s="13">
        <f>O470/Projection!$E$24</f>
        <v/>
      </c>
      <c r="Z470" s="13">
        <f>P470/Projection!$F$24</f>
        <v/>
      </c>
      <c r="AA470" s="13">
        <f>Q470/Projection!$G$24</f>
        <v/>
      </c>
      <c r="AB470" s="13">
        <f>R470/Projection!$H$24</f>
        <v/>
      </c>
      <c r="AC470" s="13">
        <f>S470/Projection!$I$24</f>
        <v/>
      </c>
      <c r="AD470" s="13">
        <f>T470/Projection!$J$24</f>
        <v/>
      </c>
      <c r="AE470" s="13">
        <f>U470/Projection!$K$24</f>
        <v/>
      </c>
      <c r="AF470" s="13">
        <f>V470/Projection!$L$24</f>
        <v/>
      </c>
      <c r="AG470" s="13">
        <f>MIN(W470:AF470)</f>
        <v/>
      </c>
    </row>
    <row r="471">
      <c r="B471" s="2" t="n">
        <v>458</v>
      </c>
      <c r="C471" s="20" t="n">
        <v>-0.7754760000000001</v>
      </c>
      <c r="D471" s="20" t="n">
        <v>-0.442085</v>
      </c>
      <c r="E471" s="20" t="n">
        <v>-0.5764</v>
      </c>
      <c r="F471" s="20" t="n">
        <v>0.973357</v>
      </c>
      <c r="G471" s="20" t="n">
        <v>-0.095306</v>
      </c>
      <c r="H471" s="20" t="n">
        <v>-2.656341</v>
      </c>
      <c r="I471" s="20" t="n">
        <v>0.58407</v>
      </c>
      <c r="J471" s="20" t="n">
        <v>0.5744669999999999</v>
      </c>
      <c r="K471" s="20" t="n">
        <v>1.352465</v>
      </c>
      <c r="L471" s="20" t="n">
        <v>-0.382692</v>
      </c>
      <c r="M471" s="17">
        <f>Projection!$C$13*EXP($C$5+SQRT($C$4)*C471)+(Projection!$C$20+MAX(0,Projection!$C$14-Projection!$C$13)/Projection!$C$4-Projection!$C$21)*EXP($C$5+SQRT($C$4)*C471)^0.5</f>
        <v/>
      </c>
      <c r="N471" s="17">
        <f>M471*EXP($C$5+SQRT($C$4)*D471)+(Projection!$D$20+MAX(0,Projection!$C$24-M471)/Projection!$C$4-Projection!$D$21)*EXP($C$5+SQRT($C$4)*D471)^0.5</f>
        <v/>
      </c>
      <c r="O471" s="17">
        <f>N471*EXP($C$5+SQRT($C$4)*E471)+(Projection!$E$20+MAX(0,Projection!$D$24-N471)/Projection!$C$4-Projection!$E$21)*EXP($C$5+SQRT($C$4)*E471)^0.5</f>
        <v/>
      </c>
      <c r="P471" s="17">
        <f>O471*EXP($C$5+SQRT($C$4)*F471)+(Projection!$F$20+MAX(0,Projection!$E$24-O471)/Projection!$C$4-Projection!$F$21)*EXP($C$5+SQRT($C$4)*F471)^0.5</f>
        <v/>
      </c>
      <c r="Q471" s="17">
        <f>P471*EXP($C$5+SQRT($C$4)*G471)+(Projection!$G$20+MAX(0,Projection!$F$24-P471)/Projection!$C$4-Projection!$G$21)*EXP($C$5+SQRT($C$4)*G471)^0.5</f>
        <v/>
      </c>
      <c r="R471" s="17">
        <f>Q471*EXP($C$5+SQRT($C$4)*H471)+(Projection!$H$20+MAX(0,Projection!$G$24-Q471)/Projection!$C$4-Projection!$H$21)*EXP($C$5+SQRT($C$4)*H471)^0.5</f>
        <v/>
      </c>
      <c r="S471" s="17">
        <f>R471*EXP($C$5+SQRT($C$4)*I471)+(Projection!$I$20+MAX(0,Projection!$H$24-R471)/Projection!$C$4-Projection!$I$21)*EXP($C$5+SQRT($C$4)*I471)^0.5</f>
        <v/>
      </c>
      <c r="T471" s="17">
        <f>S471*EXP($C$5+SQRT($C$4)*J471)+(Projection!$J$20+MAX(0,Projection!$I$24-S471)/Projection!$C$4-Projection!$J$21)*EXP($C$5+SQRT($C$4)*J471)^0.5</f>
        <v/>
      </c>
      <c r="U471" s="17">
        <f>T471*EXP($C$5+SQRT($C$4)*K471)+(Projection!$K$20+MAX(0,Projection!$J$24-T471)/Projection!$C$4-Projection!$K$21)*EXP($C$5+SQRT($C$4)*K471)^0.5</f>
        <v/>
      </c>
      <c r="V471" s="17">
        <f>U471*EXP($C$5+SQRT($C$4)*L471)+(Projection!$L$20+MAX(0,Projection!$K$24-U471)/Projection!$C$4-Projection!$L$21)*EXP($C$5+SQRT($C$4)*L471)^0.5</f>
        <v/>
      </c>
      <c r="W471" s="13">
        <f>M471/Projection!$C$24</f>
        <v/>
      </c>
      <c r="X471" s="13">
        <f>N471/Projection!$D$24</f>
        <v/>
      </c>
      <c r="Y471" s="13">
        <f>O471/Projection!$E$24</f>
        <v/>
      </c>
      <c r="Z471" s="13">
        <f>P471/Projection!$F$24</f>
        <v/>
      </c>
      <c r="AA471" s="13">
        <f>Q471/Projection!$G$24</f>
        <v/>
      </c>
      <c r="AB471" s="13">
        <f>R471/Projection!$H$24</f>
        <v/>
      </c>
      <c r="AC471" s="13">
        <f>S471/Projection!$I$24</f>
        <v/>
      </c>
      <c r="AD471" s="13">
        <f>T471/Projection!$J$24</f>
        <v/>
      </c>
      <c r="AE471" s="13">
        <f>U471/Projection!$K$24</f>
        <v/>
      </c>
      <c r="AF471" s="13">
        <f>V471/Projection!$L$24</f>
        <v/>
      </c>
      <c r="AG471" s="13">
        <f>MIN(W471:AF471)</f>
        <v/>
      </c>
    </row>
    <row r="472">
      <c r="B472" s="2" t="n">
        <v>459</v>
      </c>
      <c r="C472" s="20" t="n">
        <v>0.001356</v>
      </c>
      <c r="D472" s="20" t="n">
        <v>-1.046662</v>
      </c>
      <c r="E472" s="20" t="n">
        <v>-1.617995</v>
      </c>
      <c r="F472" s="20" t="n">
        <v>1.074892</v>
      </c>
      <c r="G472" s="20" t="n">
        <v>-1.361907</v>
      </c>
      <c r="H472" s="20" t="n">
        <v>0.099729</v>
      </c>
      <c r="I472" s="20" t="n">
        <v>-1.026368</v>
      </c>
      <c r="J472" s="20" t="n">
        <v>-0.269843</v>
      </c>
      <c r="K472" s="20" t="n">
        <v>-0.159827</v>
      </c>
      <c r="L472" s="20" t="n">
        <v>-0.443794</v>
      </c>
      <c r="M472" s="17">
        <f>Projection!$C$13*EXP($C$5+SQRT($C$4)*C472)+(Projection!$C$20+MAX(0,Projection!$C$14-Projection!$C$13)/Projection!$C$4-Projection!$C$21)*EXP($C$5+SQRT($C$4)*C472)^0.5</f>
        <v/>
      </c>
      <c r="N472" s="17">
        <f>M472*EXP($C$5+SQRT($C$4)*D472)+(Projection!$D$20+MAX(0,Projection!$C$24-M472)/Projection!$C$4-Projection!$D$21)*EXP($C$5+SQRT($C$4)*D472)^0.5</f>
        <v/>
      </c>
      <c r="O472" s="17">
        <f>N472*EXP($C$5+SQRT($C$4)*E472)+(Projection!$E$20+MAX(0,Projection!$D$24-N472)/Projection!$C$4-Projection!$E$21)*EXP($C$5+SQRT($C$4)*E472)^0.5</f>
        <v/>
      </c>
      <c r="P472" s="17">
        <f>O472*EXP($C$5+SQRT($C$4)*F472)+(Projection!$F$20+MAX(0,Projection!$E$24-O472)/Projection!$C$4-Projection!$F$21)*EXP($C$5+SQRT($C$4)*F472)^0.5</f>
        <v/>
      </c>
      <c r="Q472" s="17">
        <f>P472*EXP($C$5+SQRT($C$4)*G472)+(Projection!$G$20+MAX(0,Projection!$F$24-P472)/Projection!$C$4-Projection!$G$21)*EXP($C$5+SQRT($C$4)*G472)^0.5</f>
        <v/>
      </c>
      <c r="R472" s="17">
        <f>Q472*EXP($C$5+SQRT($C$4)*H472)+(Projection!$H$20+MAX(0,Projection!$G$24-Q472)/Projection!$C$4-Projection!$H$21)*EXP($C$5+SQRT($C$4)*H472)^0.5</f>
        <v/>
      </c>
      <c r="S472" s="17">
        <f>R472*EXP($C$5+SQRT($C$4)*I472)+(Projection!$I$20+MAX(0,Projection!$H$24-R472)/Projection!$C$4-Projection!$I$21)*EXP($C$5+SQRT($C$4)*I472)^0.5</f>
        <v/>
      </c>
      <c r="T472" s="17">
        <f>S472*EXP($C$5+SQRT($C$4)*J472)+(Projection!$J$20+MAX(0,Projection!$I$24-S472)/Projection!$C$4-Projection!$J$21)*EXP($C$5+SQRT($C$4)*J472)^0.5</f>
        <v/>
      </c>
      <c r="U472" s="17">
        <f>T472*EXP($C$5+SQRT($C$4)*K472)+(Projection!$K$20+MAX(0,Projection!$J$24-T472)/Projection!$C$4-Projection!$K$21)*EXP($C$5+SQRT($C$4)*K472)^0.5</f>
        <v/>
      </c>
      <c r="V472" s="17">
        <f>U472*EXP($C$5+SQRT($C$4)*L472)+(Projection!$L$20+MAX(0,Projection!$K$24-U472)/Projection!$C$4-Projection!$L$21)*EXP($C$5+SQRT($C$4)*L472)^0.5</f>
        <v/>
      </c>
      <c r="W472" s="13">
        <f>M472/Projection!$C$24</f>
        <v/>
      </c>
      <c r="X472" s="13">
        <f>N472/Projection!$D$24</f>
        <v/>
      </c>
      <c r="Y472" s="13">
        <f>O472/Projection!$E$24</f>
        <v/>
      </c>
      <c r="Z472" s="13">
        <f>P472/Projection!$F$24</f>
        <v/>
      </c>
      <c r="AA472" s="13">
        <f>Q472/Projection!$G$24</f>
        <v/>
      </c>
      <c r="AB472" s="13">
        <f>R472/Projection!$H$24</f>
        <v/>
      </c>
      <c r="AC472" s="13">
        <f>S472/Projection!$I$24</f>
        <v/>
      </c>
      <c r="AD472" s="13">
        <f>T472/Projection!$J$24</f>
        <v/>
      </c>
      <c r="AE472" s="13">
        <f>U472/Projection!$K$24</f>
        <v/>
      </c>
      <c r="AF472" s="13">
        <f>V472/Projection!$L$24</f>
        <v/>
      </c>
      <c r="AG472" s="13">
        <f>MIN(W472:AF472)</f>
        <v/>
      </c>
    </row>
    <row r="473">
      <c r="B473" s="2" t="n">
        <v>460</v>
      </c>
      <c r="C473" s="20" t="n">
        <v>0.230243</v>
      </c>
      <c r="D473" s="20" t="n">
        <v>-1.015922</v>
      </c>
      <c r="E473" s="20" t="n">
        <v>-2.262158</v>
      </c>
      <c r="F473" s="20" t="n">
        <v>-0.371666</v>
      </c>
      <c r="G473" s="20" t="n">
        <v>1.18896</v>
      </c>
      <c r="H473" s="20" t="n">
        <v>0.564992</v>
      </c>
      <c r="I473" s="20" t="n">
        <v>-0.476254</v>
      </c>
      <c r="J473" s="20" t="n">
        <v>1.119106</v>
      </c>
      <c r="K473" s="20" t="n">
        <v>-1.281992</v>
      </c>
      <c r="L473" s="20" t="n">
        <v>0.451201</v>
      </c>
      <c r="M473" s="17">
        <f>Projection!$C$13*EXP($C$5+SQRT($C$4)*C473)+(Projection!$C$20+MAX(0,Projection!$C$14-Projection!$C$13)/Projection!$C$4-Projection!$C$21)*EXP($C$5+SQRT($C$4)*C473)^0.5</f>
        <v/>
      </c>
      <c r="N473" s="17">
        <f>M473*EXP($C$5+SQRT($C$4)*D473)+(Projection!$D$20+MAX(0,Projection!$C$24-M473)/Projection!$C$4-Projection!$D$21)*EXP($C$5+SQRT($C$4)*D473)^0.5</f>
        <v/>
      </c>
      <c r="O473" s="17">
        <f>N473*EXP($C$5+SQRT($C$4)*E473)+(Projection!$E$20+MAX(0,Projection!$D$24-N473)/Projection!$C$4-Projection!$E$21)*EXP($C$5+SQRT($C$4)*E473)^0.5</f>
        <v/>
      </c>
      <c r="P473" s="17">
        <f>O473*EXP($C$5+SQRT($C$4)*F473)+(Projection!$F$20+MAX(0,Projection!$E$24-O473)/Projection!$C$4-Projection!$F$21)*EXP($C$5+SQRT($C$4)*F473)^0.5</f>
        <v/>
      </c>
      <c r="Q473" s="17">
        <f>P473*EXP($C$5+SQRT($C$4)*G473)+(Projection!$G$20+MAX(0,Projection!$F$24-P473)/Projection!$C$4-Projection!$G$21)*EXP($C$5+SQRT($C$4)*G473)^0.5</f>
        <v/>
      </c>
      <c r="R473" s="17">
        <f>Q473*EXP($C$5+SQRT($C$4)*H473)+(Projection!$H$20+MAX(0,Projection!$G$24-Q473)/Projection!$C$4-Projection!$H$21)*EXP($C$5+SQRT($C$4)*H473)^0.5</f>
        <v/>
      </c>
      <c r="S473" s="17">
        <f>R473*EXP($C$5+SQRT($C$4)*I473)+(Projection!$I$20+MAX(0,Projection!$H$24-R473)/Projection!$C$4-Projection!$I$21)*EXP($C$5+SQRT($C$4)*I473)^0.5</f>
        <v/>
      </c>
      <c r="T473" s="17">
        <f>S473*EXP($C$5+SQRT($C$4)*J473)+(Projection!$J$20+MAX(0,Projection!$I$24-S473)/Projection!$C$4-Projection!$J$21)*EXP($C$5+SQRT($C$4)*J473)^0.5</f>
        <v/>
      </c>
      <c r="U473" s="17">
        <f>T473*EXP($C$5+SQRT($C$4)*K473)+(Projection!$K$20+MAX(0,Projection!$J$24-T473)/Projection!$C$4-Projection!$K$21)*EXP($C$5+SQRT($C$4)*K473)^0.5</f>
        <v/>
      </c>
      <c r="V473" s="17">
        <f>U473*EXP($C$5+SQRT($C$4)*L473)+(Projection!$L$20+MAX(0,Projection!$K$24-U473)/Projection!$C$4-Projection!$L$21)*EXP($C$5+SQRT($C$4)*L473)^0.5</f>
        <v/>
      </c>
      <c r="W473" s="13">
        <f>M473/Projection!$C$24</f>
        <v/>
      </c>
      <c r="X473" s="13">
        <f>N473/Projection!$D$24</f>
        <v/>
      </c>
      <c r="Y473" s="13">
        <f>O473/Projection!$E$24</f>
        <v/>
      </c>
      <c r="Z473" s="13">
        <f>P473/Projection!$F$24</f>
        <v/>
      </c>
      <c r="AA473" s="13">
        <f>Q473/Projection!$G$24</f>
        <v/>
      </c>
      <c r="AB473" s="13">
        <f>R473/Projection!$H$24</f>
        <v/>
      </c>
      <c r="AC473" s="13">
        <f>S473/Projection!$I$24</f>
        <v/>
      </c>
      <c r="AD473" s="13">
        <f>T473/Projection!$J$24</f>
        <v/>
      </c>
      <c r="AE473" s="13">
        <f>U473/Projection!$K$24</f>
        <v/>
      </c>
      <c r="AF473" s="13">
        <f>V473/Projection!$L$24</f>
        <v/>
      </c>
      <c r="AG473" s="13">
        <f>MIN(W473:AF473)</f>
        <v/>
      </c>
    </row>
    <row r="474">
      <c r="B474" s="2" t="n">
        <v>461</v>
      </c>
      <c r="C474" s="20" t="n">
        <v>-2.214738</v>
      </c>
      <c r="D474" s="20" t="n">
        <v>0.023469</v>
      </c>
      <c r="E474" s="20" t="n">
        <v>0.813634</v>
      </c>
      <c r="F474" s="20" t="n">
        <v>0.08422</v>
      </c>
      <c r="G474" s="20" t="n">
        <v>0.023121</v>
      </c>
      <c r="H474" s="20" t="n">
        <v>-0.6173650000000001</v>
      </c>
      <c r="I474" s="20" t="n">
        <v>0.227134</v>
      </c>
      <c r="J474" s="20" t="n">
        <v>0.342866</v>
      </c>
      <c r="K474" s="20" t="n">
        <v>0.257356</v>
      </c>
      <c r="L474" s="20" t="n">
        <v>-2.059735</v>
      </c>
      <c r="M474" s="17">
        <f>Projection!$C$13*EXP($C$5+SQRT($C$4)*C474)+(Projection!$C$20+MAX(0,Projection!$C$14-Projection!$C$13)/Projection!$C$4-Projection!$C$21)*EXP($C$5+SQRT($C$4)*C474)^0.5</f>
        <v/>
      </c>
      <c r="N474" s="17">
        <f>M474*EXP($C$5+SQRT($C$4)*D474)+(Projection!$D$20+MAX(0,Projection!$C$24-M474)/Projection!$C$4-Projection!$D$21)*EXP($C$5+SQRT($C$4)*D474)^0.5</f>
        <v/>
      </c>
      <c r="O474" s="17">
        <f>N474*EXP($C$5+SQRT($C$4)*E474)+(Projection!$E$20+MAX(0,Projection!$D$24-N474)/Projection!$C$4-Projection!$E$21)*EXP($C$5+SQRT($C$4)*E474)^0.5</f>
        <v/>
      </c>
      <c r="P474" s="17">
        <f>O474*EXP($C$5+SQRT($C$4)*F474)+(Projection!$F$20+MAX(0,Projection!$E$24-O474)/Projection!$C$4-Projection!$F$21)*EXP($C$5+SQRT($C$4)*F474)^0.5</f>
        <v/>
      </c>
      <c r="Q474" s="17">
        <f>P474*EXP($C$5+SQRT($C$4)*G474)+(Projection!$G$20+MAX(0,Projection!$F$24-P474)/Projection!$C$4-Projection!$G$21)*EXP($C$5+SQRT($C$4)*G474)^0.5</f>
        <v/>
      </c>
      <c r="R474" s="17">
        <f>Q474*EXP($C$5+SQRT($C$4)*H474)+(Projection!$H$20+MAX(0,Projection!$G$24-Q474)/Projection!$C$4-Projection!$H$21)*EXP($C$5+SQRT($C$4)*H474)^0.5</f>
        <v/>
      </c>
      <c r="S474" s="17">
        <f>R474*EXP($C$5+SQRT($C$4)*I474)+(Projection!$I$20+MAX(0,Projection!$H$24-R474)/Projection!$C$4-Projection!$I$21)*EXP($C$5+SQRT($C$4)*I474)^0.5</f>
        <v/>
      </c>
      <c r="T474" s="17">
        <f>S474*EXP($C$5+SQRT($C$4)*J474)+(Projection!$J$20+MAX(0,Projection!$I$24-S474)/Projection!$C$4-Projection!$J$21)*EXP($C$5+SQRT($C$4)*J474)^0.5</f>
        <v/>
      </c>
      <c r="U474" s="17">
        <f>T474*EXP($C$5+SQRT($C$4)*K474)+(Projection!$K$20+MAX(0,Projection!$J$24-T474)/Projection!$C$4-Projection!$K$21)*EXP($C$5+SQRT($C$4)*K474)^0.5</f>
        <v/>
      </c>
      <c r="V474" s="17">
        <f>U474*EXP($C$5+SQRT($C$4)*L474)+(Projection!$L$20+MAX(0,Projection!$K$24-U474)/Projection!$C$4-Projection!$L$21)*EXP($C$5+SQRT($C$4)*L474)^0.5</f>
        <v/>
      </c>
      <c r="W474" s="13">
        <f>M474/Projection!$C$24</f>
        <v/>
      </c>
      <c r="X474" s="13">
        <f>N474/Projection!$D$24</f>
        <v/>
      </c>
      <c r="Y474" s="13">
        <f>O474/Projection!$E$24</f>
        <v/>
      </c>
      <c r="Z474" s="13">
        <f>P474/Projection!$F$24</f>
        <v/>
      </c>
      <c r="AA474" s="13">
        <f>Q474/Projection!$G$24</f>
        <v/>
      </c>
      <c r="AB474" s="13">
        <f>R474/Projection!$H$24</f>
        <v/>
      </c>
      <c r="AC474" s="13">
        <f>S474/Projection!$I$24</f>
        <v/>
      </c>
      <c r="AD474" s="13">
        <f>T474/Projection!$J$24</f>
        <v/>
      </c>
      <c r="AE474" s="13">
        <f>U474/Projection!$K$24</f>
        <v/>
      </c>
      <c r="AF474" s="13">
        <f>V474/Projection!$L$24</f>
        <v/>
      </c>
      <c r="AG474" s="13">
        <f>MIN(W474:AF474)</f>
        <v/>
      </c>
    </row>
    <row r="475">
      <c r="B475" s="2" t="n">
        <v>462</v>
      </c>
      <c r="C475" s="20" t="n">
        <v>1.15731</v>
      </c>
      <c r="D475" s="20" t="n">
        <v>0.030135</v>
      </c>
      <c r="E475" s="20" t="n">
        <v>0.733081</v>
      </c>
      <c r="F475" s="20" t="n">
        <v>0.647289</v>
      </c>
      <c r="G475" s="20" t="n">
        <v>0.8011200000000001</v>
      </c>
      <c r="H475" s="20" t="n">
        <v>0.753459</v>
      </c>
      <c r="I475" s="20" t="n">
        <v>0.020001</v>
      </c>
      <c r="J475" s="20" t="n">
        <v>-0.291251</v>
      </c>
      <c r="K475" s="20" t="n">
        <v>-1.047735</v>
      </c>
      <c r="L475" s="20" t="n">
        <v>-2.63524</v>
      </c>
      <c r="M475" s="17">
        <f>Projection!$C$13*EXP($C$5+SQRT($C$4)*C475)+(Projection!$C$20+MAX(0,Projection!$C$14-Projection!$C$13)/Projection!$C$4-Projection!$C$21)*EXP($C$5+SQRT($C$4)*C475)^0.5</f>
        <v/>
      </c>
      <c r="N475" s="17">
        <f>M475*EXP($C$5+SQRT($C$4)*D475)+(Projection!$D$20+MAX(0,Projection!$C$24-M475)/Projection!$C$4-Projection!$D$21)*EXP($C$5+SQRT($C$4)*D475)^0.5</f>
        <v/>
      </c>
      <c r="O475" s="17">
        <f>N475*EXP($C$5+SQRT($C$4)*E475)+(Projection!$E$20+MAX(0,Projection!$D$24-N475)/Projection!$C$4-Projection!$E$21)*EXP($C$5+SQRT($C$4)*E475)^0.5</f>
        <v/>
      </c>
      <c r="P475" s="17">
        <f>O475*EXP($C$5+SQRT($C$4)*F475)+(Projection!$F$20+MAX(0,Projection!$E$24-O475)/Projection!$C$4-Projection!$F$21)*EXP($C$5+SQRT($C$4)*F475)^0.5</f>
        <v/>
      </c>
      <c r="Q475" s="17">
        <f>P475*EXP($C$5+SQRT($C$4)*G475)+(Projection!$G$20+MAX(0,Projection!$F$24-P475)/Projection!$C$4-Projection!$G$21)*EXP($C$5+SQRT($C$4)*G475)^0.5</f>
        <v/>
      </c>
      <c r="R475" s="17">
        <f>Q475*EXP($C$5+SQRT($C$4)*H475)+(Projection!$H$20+MAX(0,Projection!$G$24-Q475)/Projection!$C$4-Projection!$H$21)*EXP($C$5+SQRT($C$4)*H475)^0.5</f>
        <v/>
      </c>
      <c r="S475" s="17">
        <f>R475*EXP($C$5+SQRT($C$4)*I475)+(Projection!$I$20+MAX(0,Projection!$H$24-R475)/Projection!$C$4-Projection!$I$21)*EXP($C$5+SQRT($C$4)*I475)^0.5</f>
        <v/>
      </c>
      <c r="T475" s="17">
        <f>S475*EXP($C$5+SQRT($C$4)*J475)+(Projection!$J$20+MAX(0,Projection!$I$24-S475)/Projection!$C$4-Projection!$J$21)*EXP($C$5+SQRT($C$4)*J475)^0.5</f>
        <v/>
      </c>
      <c r="U475" s="17">
        <f>T475*EXP($C$5+SQRT($C$4)*K475)+(Projection!$K$20+MAX(0,Projection!$J$24-T475)/Projection!$C$4-Projection!$K$21)*EXP($C$5+SQRT($C$4)*K475)^0.5</f>
        <v/>
      </c>
      <c r="V475" s="17">
        <f>U475*EXP($C$5+SQRT($C$4)*L475)+(Projection!$L$20+MAX(0,Projection!$K$24-U475)/Projection!$C$4-Projection!$L$21)*EXP($C$5+SQRT($C$4)*L475)^0.5</f>
        <v/>
      </c>
      <c r="W475" s="13">
        <f>M475/Projection!$C$24</f>
        <v/>
      </c>
      <c r="X475" s="13">
        <f>N475/Projection!$D$24</f>
        <v/>
      </c>
      <c r="Y475" s="13">
        <f>O475/Projection!$E$24</f>
        <v/>
      </c>
      <c r="Z475" s="13">
        <f>P475/Projection!$F$24</f>
        <v/>
      </c>
      <c r="AA475" s="13">
        <f>Q475/Projection!$G$24</f>
        <v/>
      </c>
      <c r="AB475" s="13">
        <f>R475/Projection!$H$24</f>
        <v/>
      </c>
      <c r="AC475" s="13">
        <f>S475/Projection!$I$24</f>
        <v/>
      </c>
      <c r="AD475" s="13">
        <f>T475/Projection!$J$24</f>
        <v/>
      </c>
      <c r="AE475" s="13">
        <f>U475/Projection!$K$24</f>
        <v/>
      </c>
      <c r="AF475" s="13">
        <f>V475/Projection!$L$24</f>
        <v/>
      </c>
      <c r="AG475" s="13">
        <f>MIN(W475:AF475)</f>
        <v/>
      </c>
    </row>
    <row r="476">
      <c r="B476" s="2" t="n">
        <v>463</v>
      </c>
      <c r="C476" s="20" t="n">
        <v>-0.167868</v>
      </c>
      <c r="D476" s="20" t="n">
        <v>-1.632811</v>
      </c>
      <c r="E476" s="20" t="n">
        <v>-1.154549</v>
      </c>
      <c r="F476" s="20" t="n">
        <v>0.620717</v>
      </c>
      <c r="G476" s="20" t="n">
        <v>-0.138807</v>
      </c>
      <c r="H476" s="20" t="n">
        <v>-0.000507</v>
      </c>
      <c r="I476" s="20" t="n">
        <v>1.609597</v>
      </c>
      <c r="J476" s="20" t="n">
        <v>-0.791149</v>
      </c>
      <c r="K476" s="20" t="n">
        <v>-0.072314</v>
      </c>
      <c r="L476" s="20" t="n">
        <v>0.9399960000000001</v>
      </c>
      <c r="M476" s="17">
        <f>Projection!$C$13*EXP($C$5+SQRT($C$4)*C476)+(Projection!$C$20+MAX(0,Projection!$C$14-Projection!$C$13)/Projection!$C$4-Projection!$C$21)*EXP($C$5+SQRT($C$4)*C476)^0.5</f>
        <v/>
      </c>
      <c r="N476" s="17">
        <f>M476*EXP($C$5+SQRT($C$4)*D476)+(Projection!$D$20+MAX(0,Projection!$C$24-M476)/Projection!$C$4-Projection!$D$21)*EXP($C$5+SQRT($C$4)*D476)^0.5</f>
        <v/>
      </c>
      <c r="O476" s="17">
        <f>N476*EXP($C$5+SQRT($C$4)*E476)+(Projection!$E$20+MAX(0,Projection!$D$24-N476)/Projection!$C$4-Projection!$E$21)*EXP($C$5+SQRT($C$4)*E476)^0.5</f>
        <v/>
      </c>
      <c r="P476" s="17">
        <f>O476*EXP($C$5+SQRT($C$4)*F476)+(Projection!$F$20+MAX(0,Projection!$E$24-O476)/Projection!$C$4-Projection!$F$21)*EXP($C$5+SQRT($C$4)*F476)^0.5</f>
        <v/>
      </c>
      <c r="Q476" s="17">
        <f>P476*EXP($C$5+SQRT($C$4)*G476)+(Projection!$G$20+MAX(0,Projection!$F$24-P476)/Projection!$C$4-Projection!$G$21)*EXP($C$5+SQRT($C$4)*G476)^0.5</f>
        <v/>
      </c>
      <c r="R476" s="17">
        <f>Q476*EXP($C$5+SQRT($C$4)*H476)+(Projection!$H$20+MAX(0,Projection!$G$24-Q476)/Projection!$C$4-Projection!$H$21)*EXP($C$5+SQRT($C$4)*H476)^0.5</f>
        <v/>
      </c>
      <c r="S476" s="17">
        <f>R476*EXP($C$5+SQRT($C$4)*I476)+(Projection!$I$20+MAX(0,Projection!$H$24-R476)/Projection!$C$4-Projection!$I$21)*EXP($C$5+SQRT($C$4)*I476)^0.5</f>
        <v/>
      </c>
      <c r="T476" s="17">
        <f>S476*EXP($C$5+SQRT($C$4)*J476)+(Projection!$J$20+MAX(0,Projection!$I$24-S476)/Projection!$C$4-Projection!$J$21)*EXP($C$5+SQRT($C$4)*J476)^0.5</f>
        <v/>
      </c>
      <c r="U476" s="17">
        <f>T476*EXP($C$5+SQRT($C$4)*K476)+(Projection!$K$20+MAX(0,Projection!$J$24-T476)/Projection!$C$4-Projection!$K$21)*EXP($C$5+SQRT($C$4)*K476)^0.5</f>
        <v/>
      </c>
      <c r="V476" s="17">
        <f>U476*EXP($C$5+SQRT($C$4)*L476)+(Projection!$L$20+MAX(0,Projection!$K$24-U476)/Projection!$C$4-Projection!$L$21)*EXP($C$5+SQRT($C$4)*L476)^0.5</f>
        <v/>
      </c>
      <c r="W476" s="13">
        <f>M476/Projection!$C$24</f>
        <v/>
      </c>
      <c r="X476" s="13">
        <f>N476/Projection!$D$24</f>
        <v/>
      </c>
      <c r="Y476" s="13">
        <f>O476/Projection!$E$24</f>
        <v/>
      </c>
      <c r="Z476" s="13">
        <f>P476/Projection!$F$24</f>
        <v/>
      </c>
      <c r="AA476" s="13">
        <f>Q476/Projection!$G$24</f>
        <v/>
      </c>
      <c r="AB476" s="13">
        <f>R476/Projection!$H$24</f>
        <v/>
      </c>
      <c r="AC476" s="13">
        <f>S476/Projection!$I$24</f>
        <v/>
      </c>
      <c r="AD476" s="13">
        <f>T476/Projection!$J$24</f>
        <v/>
      </c>
      <c r="AE476" s="13">
        <f>U476/Projection!$K$24</f>
        <v/>
      </c>
      <c r="AF476" s="13">
        <f>V476/Projection!$L$24</f>
        <v/>
      </c>
      <c r="AG476" s="13">
        <f>MIN(W476:AF476)</f>
        <v/>
      </c>
    </row>
    <row r="477">
      <c r="B477" s="2" t="n">
        <v>464</v>
      </c>
      <c r="C477" s="20" t="n">
        <v>-0.470382</v>
      </c>
      <c r="D477" s="20" t="n">
        <v>1.406507</v>
      </c>
      <c r="E477" s="20" t="n">
        <v>0.366942</v>
      </c>
      <c r="F477" s="20" t="n">
        <v>-0.822176</v>
      </c>
      <c r="G477" s="20" t="n">
        <v>-1.291414</v>
      </c>
      <c r="H477" s="20" t="n">
        <v>-2.231878</v>
      </c>
      <c r="I477" s="20" t="n">
        <v>0.746675</v>
      </c>
      <c r="J477" s="20" t="n">
        <v>1.745135</v>
      </c>
      <c r="K477" s="20" t="n">
        <v>1.269897</v>
      </c>
      <c r="L477" s="20" t="n">
        <v>0.329337</v>
      </c>
      <c r="M477" s="17">
        <f>Projection!$C$13*EXP($C$5+SQRT($C$4)*C477)+(Projection!$C$20+MAX(0,Projection!$C$14-Projection!$C$13)/Projection!$C$4-Projection!$C$21)*EXP($C$5+SQRT($C$4)*C477)^0.5</f>
        <v/>
      </c>
      <c r="N477" s="17">
        <f>M477*EXP($C$5+SQRT($C$4)*D477)+(Projection!$D$20+MAX(0,Projection!$C$24-M477)/Projection!$C$4-Projection!$D$21)*EXP($C$5+SQRT($C$4)*D477)^0.5</f>
        <v/>
      </c>
      <c r="O477" s="17">
        <f>N477*EXP($C$5+SQRT($C$4)*E477)+(Projection!$E$20+MAX(0,Projection!$D$24-N477)/Projection!$C$4-Projection!$E$21)*EXP($C$5+SQRT($C$4)*E477)^0.5</f>
        <v/>
      </c>
      <c r="P477" s="17">
        <f>O477*EXP($C$5+SQRT($C$4)*F477)+(Projection!$F$20+MAX(0,Projection!$E$24-O477)/Projection!$C$4-Projection!$F$21)*EXP($C$5+SQRT($C$4)*F477)^0.5</f>
        <v/>
      </c>
      <c r="Q477" s="17">
        <f>P477*EXP($C$5+SQRT($C$4)*G477)+(Projection!$G$20+MAX(0,Projection!$F$24-P477)/Projection!$C$4-Projection!$G$21)*EXP($C$5+SQRT($C$4)*G477)^0.5</f>
        <v/>
      </c>
      <c r="R477" s="17">
        <f>Q477*EXP($C$5+SQRT($C$4)*H477)+(Projection!$H$20+MAX(0,Projection!$G$24-Q477)/Projection!$C$4-Projection!$H$21)*EXP($C$5+SQRT($C$4)*H477)^0.5</f>
        <v/>
      </c>
      <c r="S477" s="17">
        <f>R477*EXP($C$5+SQRT($C$4)*I477)+(Projection!$I$20+MAX(0,Projection!$H$24-R477)/Projection!$C$4-Projection!$I$21)*EXP($C$5+SQRT($C$4)*I477)^0.5</f>
        <v/>
      </c>
      <c r="T477" s="17">
        <f>S477*EXP($C$5+SQRT($C$4)*J477)+(Projection!$J$20+MAX(0,Projection!$I$24-S477)/Projection!$C$4-Projection!$J$21)*EXP($C$5+SQRT($C$4)*J477)^0.5</f>
        <v/>
      </c>
      <c r="U477" s="17">
        <f>T477*EXP($C$5+SQRT($C$4)*K477)+(Projection!$K$20+MAX(0,Projection!$J$24-T477)/Projection!$C$4-Projection!$K$21)*EXP($C$5+SQRT($C$4)*K477)^0.5</f>
        <v/>
      </c>
      <c r="V477" s="17">
        <f>U477*EXP($C$5+SQRT($C$4)*L477)+(Projection!$L$20+MAX(0,Projection!$K$24-U477)/Projection!$C$4-Projection!$L$21)*EXP($C$5+SQRT($C$4)*L477)^0.5</f>
        <v/>
      </c>
      <c r="W477" s="13">
        <f>M477/Projection!$C$24</f>
        <v/>
      </c>
      <c r="X477" s="13">
        <f>N477/Projection!$D$24</f>
        <v/>
      </c>
      <c r="Y477" s="13">
        <f>O477/Projection!$E$24</f>
        <v/>
      </c>
      <c r="Z477" s="13">
        <f>P477/Projection!$F$24</f>
        <v/>
      </c>
      <c r="AA477" s="13">
        <f>Q477/Projection!$G$24</f>
        <v/>
      </c>
      <c r="AB477" s="13">
        <f>R477/Projection!$H$24</f>
        <v/>
      </c>
      <c r="AC477" s="13">
        <f>S477/Projection!$I$24</f>
        <v/>
      </c>
      <c r="AD477" s="13">
        <f>T477/Projection!$J$24</f>
        <v/>
      </c>
      <c r="AE477" s="13">
        <f>U477/Projection!$K$24</f>
        <v/>
      </c>
      <c r="AF477" s="13">
        <f>V477/Projection!$L$24</f>
        <v/>
      </c>
      <c r="AG477" s="13">
        <f>MIN(W477:AF477)</f>
        <v/>
      </c>
    </row>
    <row r="478">
      <c r="B478" s="2" t="n">
        <v>465</v>
      </c>
      <c r="C478" s="20" t="n">
        <v>-0.954499</v>
      </c>
      <c r="D478" s="20" t="n">
        <v>-2.453379</v>
      </c>
      <c r="E478" s="20" t="n">
        <v>-0.30208</v>
      </c>
      <c r="F478" s="20" t="n">
        <v>-0.481969</v>
      </c>
      <c r="G478" s="20" t="n">
        <v>-0.286586</v>
      </c>
      <c r="H478" s="20" t="n">
        <v>0.15848</v>
      </c>
      <c r="I478" s="20" t="n">
        <v>0.192384</v>
      </c>
      <c r="J478" s="20" t="n">
        <v>-1.559386</v>
      </c>
      <c r="K478" s="20" t="n">
        <v>-0.356425</v>
      </c>
      <c r="L478" s="20" t="n">
        <v>-0.885947</v>
      </c>
      <c r="M478" s="17">
        <f>Projection!$C$13*EXP($C$5+SQRT($C$4)*C478)+(Projection!$C$20+MAX(0,Projection!$C$14-Projection!$C$13)/Projection!$C$4-Projection!$C$21)*EXP($C$5+SQRT($C$4)*C478)^0.5</f>
        <v/>
      </c>
      <c r="N478" s="17">
        <f>M478*EXP($C$5+SQRT($C$4)*D478)+(Projection!$D$20+MAX(0,Projection!$C$24-M478)/Projection!$C$4-Projection!$D$21)*EXP($C$5+SQRT($C$4)*D478)^0.5</f>
        <v/>
      </c>
      <c r="O478" s="17">
        <f>N478*EXP($C$5+SQRT($C$4)*E478)+(Projection!$E$20+MAX(0,Projection!$D$24-N478)/Projection!$C$4-Projection!$E$21)*EXP($C$5+SQRT($C$4)*E478)^0.5</f>
        <v/>
      </c>
      <c r="P478" s="17">
        <f>O478*EXP($C$5+SQRT($C$4)*F478)+(Projection!$F$20+MAX(0,Projection!$E$24-O478)/Projection!$C$4-Projection!$F$21)*EXP($C$5+SQRT($C$4)*F478)^0.5</f>
        <v/>
      </c>
      <c r="Q478" s="17">
        <f>P478*EXP($C$5+SQRT($C$4)*G478)+(Projection!$G$20+MAX(0,Projection!$F$24-P478)/Projection!$C$4-Projection!$G$21)*EXP($C$5+SQRT($C$4)*G478)^0.5</f>
        <v/>
      </c>
      <c r="R478" s="17">
        <f>Q478*EXP($C$5+SQRT($C$4)*H478)+(Projection!$H$20+MAX(0,Projection!$G$24-Q478)/Projection!$C$4-Projection!$H$21)*EXP($C$5+SQRT($C$4)*H478)^0.5</f>
        <v/>
      </c>
      <c r="S478" s="17">
        <f>R478*EXP($C$5+SQRT($C$4)*I478)+(Projection!$I$20+MAX(0,Projection!$H$24-R478)/Projection!$C$4-Projection!$I$21)*EXP($C$5+SQRT($C$4)*I478)^0.5</f>
        <v/>
      </c>
      <c r="T478" s="17">
        <f>S478*EXP($C$5+SQRT($C$4)*J478)+(Projection!$J$20+MAX(0,Projection!$I$24-S478)/Projection!$C$4-Projection!$J$21)*EXP($C$5+SQRT($C$4)*J478)^0.5</f>
        <v/>
      </c>
      <c r="U478" s="17">
        <f>T478*EXP($C$5+SQRT($C$4)*K478)+(Projection!$K$20+MAX(0,Projection!$J$24-T478)/Projection!$C$4-Projection!$K$21)*EXP($C$5+SQRT($C$4)*K478)^0.5</f>
        <v/>
      </c>
      <c r="V478" s="17">
        <f>U478*EXP($C$5+SQRT($C$4)*L478)+(Projection!$L$20+MAX(0,Projection!$K$24-U478)/Projection!$C$4-Projection!$L$21)*EXP($C$5+SQRT($C$4)*L478)^0.5</f>
        <v/>
      </c>
      <c r="W478" s="13">
        <f>M478/Projection!$C$24</f>
        <v/>
      </c>
      <c r="X478" s="13">
        <f>N478/Projection!$D$24</f>
        <v/>
      </c>
      <c r="Y478" s="13">
        <f>O478/Projection!$E$24</f>
        <v/>
      </c>
      <c r="Z478" s="13">
        <f>P478/Projection!$F$24</f>
        <v/>
      </c>
      <c r="AA478" s="13">
        <f>Q478/Projection!$G$24</f>
        <v/>
      </c>
      <c r="AB478" s="13">
        <f>R478/Projection!$H$24</f>
        <v/>
      </c>
      <c r="AC478" s="13">
        <f>S478/Projection!$I$24</f>
        <v/>
      </c>
      <c r="AD478" s="13">
        <f>T478/Projection!$J$24</f>
        <v/>
      </c>
      <c r="AE478" s="13">
        <f>U478/Projection!$K$24</f>
        <v/>
      </c>
      <c r="AF478" s="13">
        <f>V478/Projection!$L$24</f>
        <v/>
      </c>
      <c r="AG478" s="13">
        <f>MIN(W478:AF478)</f>
        <v/>
      </c>
    </row>
    <row r="479">
      <c r="B479" s="2" t="n">
        <v>466</v>
      </c>
      <c r="C479" s="20" t="n">
        <v>-0.947088</v>
      </c>
      <c r="D479" s="20" t="n">
        <v>1.506923</v>
      </c>
      <c r="E479" s="20" t="n">
        <v>2.526015</v>
      </c>
      <c r="F479" s="20" t="n">
        <v>-0.409292</v>
      </c>
      <c r="G479" s="20" t="n">
        <v>-0.07781299999999999</v>
      </c>
      <c r="H479" s="20" t="n">
        <v>-1.677852</v>
      </c>
      <c r="I479" s="20" t="n">
        <v>0.357082</v>
      </c>
      <c r="J479" s="20" t="n">
        <v>0.922827</v>
      </c>
      <c r="K479" s="20" t="n">
        <v>-0.131905</v>
      </c>
      <c r="L479" s="20" t="n">
        <v>1.579768</v>
      </c>
      <c r="M479" s="17">
        <f>Projection!$C$13*EXP($C$5+SQRT($C$4)*C479)+(Projection!$C$20+MAX(0,Projection!$C$14-Projection!$C$13)/Projection!$C$4-Projection!$C$21)*EXP($C$5+SQRT($C$4)*C479)^0.5</f>
        <v/>
      </c>
      <c r="N479" s="17">
        <f>M479*EXP($C$5+SQRT($C$4)*D479)+(Projection!$D$20+MAX(0,Projection!$C$24-M479)/Projection!$C$4-Projection!$D$21)*EXP($C$5+SQRT($C$4)*D479)^0.5</f>
        <v/>
      </c>
      <c r="O479" s="17">
        <f>N479*EXP($C$5+SQRT($C$4)*E479)+(Projection!$E$20+MAX(0,Projection!$D$24-N479)/Projection!$C$4-Projection!$E$21)*EXP($C$5+SQRT($C$4)*E479)^0.5</f>
        <v/>
      </c>
      <c r="P479" s="17">
        <f>O479*EXP($C$5+SQRT($C$4)*F479)+(Projection!$F$20+MAX(0,Projection!$E$24-O479)/Projection!$C$4-Projection!$F$21)*EXP($C$5+SQRT($C$4)*F479)^0.5</f>
        <v/>
      </c>
      <c r="Q479" s="17">
        <f>P479*EXP($C$5+SQRT($C$4)*G479)+(Projection!$G$20+MAX(0,Projection!$F$24-P479)/Projection!$C$4-Projection!$G$21)*EXP($C$5+SQRT($C$4)*G479)^0.5</f>
        <v/>
      </c>
      <c r="R479" s="17">
        <f>Q479*EXP($C$5+SQRT($C$4)*H479)+(Projection!$H$20+MAX(0,Projection!$G$24-Q479)/Projection!$C$4-Projection!$H$21)*EXP($C$5+SQRT($C$4)*H479)^0.5</f>
        <v/>
      </c>
      <c r="S479" s="17">
        <f>R479*EXP($C$5+SQRT($C$4)*I479)+(Projection!$I$20+MAX(0,Projection!$H$24-R479)/Projection!$C$4-Projection!$I$21)*EXP($C$5+SQRT($C$4)*I479)^0.5</f>
        <v/>
      </c>
      <c r="T479" s="17">
        <f>S479*EXP($C$5+SQRT($C$4)*J479)+(Projection!$J$20+MAX(0,Projection!$I$24-S479)/Projection!$C$4-Projection!$J$21)*EXP($C$5+SQRT($C$4)*J479)^0.5</f>
        <v/>
      </c>
      <c r="U479" s="17">
        <f>T479*EXP($C$5+SQRT($C$4)*K479)+(Projection!$K$20+MAX(0,Projection!$J$24-T479)/Projection!$C$4-Projection!$K$21)*EXP($C$5+SQRT($C$4)*K479)^0.5</f>
        <v/>
      </c>
      <c r="V479" s="17">
        <f>U479*EXP($C$5+SQRT($C$4)*L479)+(Projection!$L$20+MAX(0,Projection!$K$24-U479)/Projection!$C$4-Projection!$L$21)*EXP($C$5+SQRT($C$4)*L479)^0.5</f>
        <v/>
      </c>
      <c r="W479" s="13">
        <f>M479/Projection!$C$24</f>
        <v/>
      </c>
      <c r="X479" s="13">
        <f>N479/Projection!$D$24</f>
        <v/>
      </c>
      <c r="Y479" s="13">
        <f>O479/Projection!$E$24</f>
        <v/>
      </c>
      <c r="Z479" s="13">
        <f>P479/Projection!$F$24</f>
        <v/>
      </c>
      <c r="AA479" s="13">
        <f>Q479/Projection!$G$24</f>
        <v/>
      </c>
      <c r="AB479" s="13">
        <f>R479/Projection!$H$24</f>
        <v/>
      </c>
      <c r="AC479" s="13">
        <f>S479/Projection!$I$24</f>
        <v/>
      </c>
      <c r="AD479" s="13">
        <f>T479/Projection!$J$24</f>
        <v/>
      </c>
      <c r="AE479" s="13">
        <f>U479/Projection!$K$24</f>
        <v/>
      </c>
      <c r="AF479" s="13">
        <f>V479/Projection!$L$24</f>
        <v/>
      </c>
      <c r="AG479" s="13">
        <f>MIN(W479:AF479)</f>
        <v/>
      </c>
    </row>
    <row r="480">
      <c r="B480" s="2" t="n">
        <v>467</v>
      </c>
      <c r="C480" s="20" t="n">
        <v>1.696962</v>
      </c>
      <c r="D480" s="20" t="n">
        <v>1.16498</v>
      </c>
      <c r="E480" s="20" t="n">
        <v>0.254183</v>
      </c>
      <c r="F480" s="20" t="n">
        <v>-0.500115</v>
      </c>
      <c r="G480" s="20" t="n">
        <v>-0.046799</v>
      </c>
      <c r="H480" s="20" t="n">
        <v>-0.520299</v>
      </c>
      <c r="I480" s="20" t="n">
        <v>0.386194</v>
      </c>
      <c r="J480" s="20" t="n">
        <v>-0.215013</v>
      </c>
      <c r="K480" s="20" t="n">
        <v>0.438084</v>
      </c>
      <c r="L480" s="20" t="n">
        <v>1.611853</v>
      </c>
      <c r="M480" s="17">
        <f>Projection!$C$13*EXP($C$5+SQRT($C$4)*C480)+(Projection!$C$20+MAX(0,Projection!$C$14-Projection!$C$13)/Projection!$C$4-Projection!$C$21)*EXP($C$5+SQRT($C$4)*C480)^0.5</f>
        <v/>
      </c>
      <c r="N480" s="17">
        <f>M480*EXP($C$5+SQRT($C$4)*D480)+(Projection!$D$20+MAX(0,Projection!$C$24-M480)/Projection!$C$4-Projection!$D$21)*EXP($C$5+SQRT($C$4)*D480)^0.5</f>
        <v/>
      </c>
      <c r="O480" s="17">
        <f>N480*EXP($C$5+SQRT($C$4)*E480)+(Projection!$E$20+MAX(0,Projection!$D$24-N480)/Projection!$C$4-Projection!$E$21)*EXP($C$5+SQRT($C$4)*E480)^0.5</f>
        <v/>
      </c>
      <c r="P480" s="17">
        <f>O480*EXP($C$5+SQRT($C$4)*F480)+(Projection!$F$20+MAX(0,Projection!$E$24-O480)/Projection!$C$4-Projection!$F$21)*EXP($C$5+SQRT($C$4)*F480)^0.5</f>
        <v/>
      </c>
      <c r="Q480" s="17">
        <f>P480*EXP($C$5+SQRT($C$4)*G480)+(Projection!$G$20+MAX(0,Projection!$F$24-P480)/Projection!$C$4-Projection!$G$21)*EXP($C$5+SQRT($C$4)*G480)^0.5</f>
        <v/>
      </c>
      <c r="R480" s="17">
        <f>Q480*EXP($C$5+SQRT($C$4)*H480)+(Projection!$H$20+MAX(0,Projection!$G$24-Q480)/Projection!$C$4-Projection!$H$21)*EXP($C$5+SQRT($C$4)*H480)^0.5</f>
        <v/>
      </c>
      <c r="S480" s="17">
        <f>R480*EXP($C$5+SQRT($C$4)*I480)+(Projection!$I$20+MAX(0,Projection!$H$24-R480)/Projection!$C$4-Projection!$I$21)*EXP($C$5+SQRT($C$4)*I480)^0.5</f>
        <v/>
      </c>
      <c r="T480" s="17">
        <f>S480*EXP($C$5+SQRT($C$4)*J480)+(Projection!$J$20+MAX(0,Projection!$I$24-S480)/Projection!$C$4-Projection!$J$21)*EXP($C$5+SQRT($C$4)*J480)^0.5</f>
        <v/>
      </c>
      <c r="U480" s="17">
        <f>T480*EXP($C$5+SQRT($C$4)*K480)+(Projection!$K$20+MAX(0,Projection!$J$24-T480)/Projection!$C$4-Projection!$K$21)*EXP($C$5+SQRT($C$4)*K480)^0.5</f>
        <v/>
      </c>
      <c r="V480" s="17">
        <f>U480*EXP($C$5+SQRT($C$4)*L480)+(Projection!$L$20+MAX(0,Projection!$K$24-U480)/Projection!$C$4-Projection!$L$21)*EXP($C$5+SQRT($C$4)*L480)^0.5</f>
        <v/>
      </c>
      <c r="W480" s="13">
        <f>M480/Projection!$C$24</f>
        <v/>
      </c>
      <c r="X480" s="13">
        <f>N480/Projection!$D$24</f>
        <v/>
      </c>
      <c r="Y480" s="13">
        <f>O480/Projection!$E$24</f>
        <v/>
      </c>
      <c r="Z480" s="13">
        <f>P480/Projection!$F$24</f>
        <v/>
      </c>
      <c r="AA480" s="13">
        <f>Q480/Projection!$G$24</f>
        <v/>
      </c>
      <c r="AB480" s="13">
        <f>R480/Projection!$H$24</f>
        <v/>
      </c>
      <c r="AC480" s="13">
        <f>S480/Projection!$I$24</f>
        <v/>
      </c>
      <c r="AD480" s="13">
        <f>T480/Projection!$J$24</f>
        <v/>
      </c>
      <c r="AE480" s="13">
        <f>U480/Projection!$K$24</f>
        <v/>
      </c>
      <c r="AF480" s="13">
        <f>V480/Projection!$L$24</f>
        <v/>
      </c>
      <c r="AG480" s="13">
        <f>MIN(W480:AF480)</f>
        <v/>
      </c>
    </row>
    <row r="481">
      <c r="B481" s="2" t="n">
        <v>468</v>
      </c>
      <c r="C481" s="20" t="n">
        <v>1.606167</v>
      </c>
      <c r="D481" s="20" t="n">
        <v>-0.8942329999999999</v>
      </c>
      <c r="E481" s="20" t="n">
        <v>-0.995205</v>
      </c>
      <c r="F481" s="20" t="n">
        <v>-0.169184</v>
      </c>
      <c r="G481" s="20" t="n">
        <v>-0.510749</v>
      </c>
      <c r="H481" s="20" t="n">
        <v>0.495214</v>
      </c>
      <c r="I481" s="20" t="n">
        <v>-0.319861</v>
      </c>
      <c r="J481" s="20" t="n">
        <v>2.103611</v>
      </c>
      <c r="K481" s="20" t="n">
        <v>1.306882</v>
      </c>
      <c r="L481" s="20" t="n">
        <v>0.609733</v>
      </c>
      <c r="M481" s="17">
        <f>Projection!$C$13*EXP($C$5+SQRT($C$4)*C481)+(Projection!$C$20+MAX(0,Projection!$C$14-Projection!$C$13)/Projection!$C$4-Projection!$C$21)*EXP($C$5+SQRT($C$4)*C481)^0.5</f>
        <v/>
      </c>
      <c r="N481" s="17">
        <f>M481*EXP($C$5+SQRT($C$4)*D481)+(Projection!$D$20+MAX(0,Projection!$C$24-M481)/Projection!$C$4-Projection!$D$21)*EXP($C$5+SQRT($C$4)*D481)^0.5</f>
        <v/>
      </c>
      <c r="O481" s="17">
        <f>N481*EXP($C$5+SQRT($C$4)*E481)+(Projection!$E$20+MAX(0,Projection!$D$24-N481)/Projection!$C$4-Projection!$E$21)*EXP($C$5+SQRT($C$4)*E481)^0.5</f>
        <v/>
      </c>
      <c r="P481" s="17">
        <f>O481*EXP($C$5+SQRT($C$4)*F481)+(Projection!$F$20+MAX(0,Projection!$E$24-O481)/Projection!$C$4-Projection!$F$21)*EXP($C$5+SQRT($C$4)*F481)^0.5</f>
        <v/>
      </c>
      <c r="Q481" s="17">
        <f>P481*EXP($C$5+SQRT($C$4)*G481)+(Projection!$G$20+MAX(0,Projection!$F$24-P481)/Projection!$C$4-Projection!$G$21)*EXP($C$5+SQRT($C$4)*G481)^0.5</f>
        <v/>
      </c>
      <c r="R481" s="17">
        <f>Q481*EXP($C$5+SQRT($C$4)*H481)+(Projection!$H$20+MAX(0,Projection!$G$24-Q481)/Projection!$C$4-Projection!$H$21)*EXP($C$5+SQRT($C$4)*H481)^0.5</f>
        <v/>
      </c>
      <c r="S481" s="17">
        <f>R481*EXP($C$5+SQRT($C$4)*I481)+(Projection!$I$20+MAX(0,Projection!$H$24-R481)/Projection!$C$4-Projection!$I$21)*EXP($C$5+SQRT($C$4)*I481)^0.5</f>
        <v/>
      </c>
      <c r="T481" s="17">
        <f>S481*EXP($C$5+SQRT($C$4)*J481)+(Projection!$J$20+MAX(0,Projection!$I$24-S481)/Projection!$C$4-Projection!$J$21)*EXP($C$5+SQRT($C$4)*J481)^0.5</f>
        <v/>
      </c>
      <c r="U481" s="17">
        <f>T481*EXP($C$5+SQRT($C$4)*K481)+(Projection!$K$20+MAX(0,Projection!$J$24-T481)/Projection!$C$4-Projection!$K$21)*EXP($C$5+SQRT($C$4)*K481)^0.5</f>
        <v/>
      </c>
      <c r="V481" s="17">
        <f>U481*EXP($C$5+SQRT($C$4)*L481)+(Projection!$L$20+MAX(0,Projection!$K$24-U481)/Projection!$C$4-Projection!$L$21)*EXP($C$5+SQRT($C$4)*L481)^0.5</f>
        <v/>
      </c>
      <c r="W481" s="13">
        <f>M481/Projection!$C$24</f>
        <v/>
      </c>
      <c r="X481" s="13">
        <f>N481/Projection!$D$24</f>
        <v/>
      </c>
      <c r="Y481" s="13">
        <f>O481/Projection!$E$24</f>
        <v/>
      </c>
      <c r="Z481" s="13">
        <f>P481/Projection!$F$24</f>
        <v/>
      </c>
      <c r="AA481" s="13">
        <f>Q481/Projection!$G$24</f>
        <v/>
      </c>
      <c r="AB481" s="13">
        <f>R481/Projection!$H$24</f>
        <v/>
      </c>
      <c r="AC481" s="13">
        <f>S481/Projection!$I$24</f>
        <v/>
      </c>
      <c r="AD481" s="13">
        <f>T481/Projection!$J$24</f>
        <v/>
      </c>
      <c r="AE481" s="13">
        <f>U481/Projection!$K$24</f>
        <v/>
      </c>
      <c r="AF481" s="13">
        <f>V481/Projection!$L$24</f>
        <v/>
      </c>
      <c r="AG481" s="13">
        <f>MIN(W481:AF481)</f>
        <v/>
      </c>
    </row>
    <row r="482">
      <c r="B482" s="2" t="n">
        <v>469</v>
      </c>
      <c r="C482" s="20" t="n">
        <v>-1.640748</v>
      </c>
      <c r="D482" s="20" t="n">
        <v>0.451896</v>
      </c>
      <c r="E482" s="20" t="n">
        <v>0.547763</v>
      </c>
      <c r="F482" s="20" t="n">
        <v>2.387396</v>
      </c>
      <c r="G482" s="20" t="n">
        <v>-1.439339</v>
      </c>
      <c r="H482" s="20" t="n">
        <v>1.731373</v>
      </c>
      <c r="I482" s="20" t="n">
        <v>0.401246</v>
      </c>
      <c r="J482" s="20" t="n">
        <v>0.120745</v>
      </c>
      <c r="K482" s="20" t="n">
        <v>-0.070141</v>
      </c>
      <c r="L482" s="20" t="n">
        <v>-1.376814</v>
      </c>
      <c r="M482" s="17">
        <f>Projection!$C$13*EXP($C$5+SQRT($C$4)*C482)+(Projection!$C$20+MAX(0,Projection!$C$14-Projection!$C$13)/Projection!$C$4-Projection!$C$21)*EXP($C$5+SQRT($C$4)*C482)^0.5</f>
        <v/>
      </c>
      <c r="N482" s="17">
        <f>M482*EXP($C$5+SQRT($C$4)*D482)+(Projection!$D$20+MAX(0,Projection!$C$24-M482)/Projection!$C$4-Projection!$D$21)*EXP($C$5+SQRT($C$4)*D482)^0.5</f>
        <v/>
      </c>
      <c r="O482" s="17">
        <f>N482*EXP($C$5+SQRT($C$4)*E482)+(Projection!$E$20+MAX(0,Projection!$D$24-N482)/Projection!$C$4-Projection!$E$21)*EXP($C$5+SQRT($C$4)*E482)^0.5</f>
        <v/>
      </c>
      <c r="P482" s="17">
        <f>O482*EXP($C$5+SQRT($C$4)*F482)+(Projection!$F$20+MAX(0,Projection!$E$24-O482)/Projection!$C$4-Projection!$F$21)*EXP($C$5+SQRT($C$4)*F482)^0.5</f>
        <v/>
      </c>
      <c r="Q482" s="17">
        <f>P482*EXP($C$5+SQRT($C$4)*G482)+(Projection!$G$20+MAX(0,Projection!$F$24-P482)/Projection!$C$4-Projection!$G$21)*EXP($C$5+SQRT($C$4)*G482)^0.5</f>
        <v/>
      </c>
      <c r="R482" s="17">
        <f>Q482*EXP($C$5+SQRT($C$4)*H482)+(Projection!$H$20+MAX(0,Projection!$G$24-Q482)/Projection!$C$4-Projection!$H$21)*EXP($C$5+SQRT($C$4)*H482)^0.5</f>
        <v/>
      </c>
      <c r="S482" s="17">
        <f>R482*EXP($C$5+SQRT($C$4)*I482)+(Projection!$I$20+MAX(0,Projection!$H$24-R482)/Projection!$C$4-Projection!$I$21)*EXP($C$5+SQRT($C$4)*I482)^0.5</f>
        <v/>
      </c>
      <c r="T482" s="17">
        <f>S482*EXP($C$5+SQRT($C$4)*J482)+(Projection!$J$20+MAX(0,Projection!$I$24-S482)/Projection!$C$4-Projection!$J$21)*EXP($C$5+SQRT($C$4)*J482)^0.5</f>
        <v/>
      </c>
      <c r="U482" s="17">
        <f>T482*EXP($C$5+SQRT($C$4)*K482)+(Projection!$K$20+MAX(0,Projection!$J$24-T482)/Projection!$C$4-Projection!$K$21)*EXP($C$5+SQRT($C$4)*K482)^0.5</f>
        <v/>
      </c>
      <c r="V482" s="17">
        <f>U482*EXP($C$5+SQRT($C$4)*L482)+(Projection!$L$20+MAX(0,Projection!$K$24-U482)/Projection!$C$4-Projection!$L$21)*EXP($C$5+SQRT($C$4)*L482)^0.5</f>
        <v/>
      </c>
      <c r="W482" s="13">
        <f>M482/Projection!$C$24</f>
        <v/>
      </c>
      <c r="X482" s="13">
        <f>N482/Projection!$D$24</f>
        <v/>
      </c>
      <c r="Y482" s="13">
        <f>O482/Projection!$E$24</f>
        <v/>
      </c>
      <c r="Z482" s="13">
        <f>P482/Projection!$F$24</f>
        <v/>
      </c>
      <c r="AA482" s="13">
        <f>Q482/Projection!$G$24</f>
        <v/>
      </c>
      <c r="AB482" s="13">
        <f>R482/Projection!$H$24</f>
        <v/>
      </c>
      <c r="AC482" s="13">
        <f>S482/Projection!$I$24</f>
        <v/>
      </c>
      <c r="AD482" s="13">
        <f>T482/Projection!$J$24</f>
        <v/>
      </c>
      <c r="AE482" s="13">
        <f>U482/Projection!$K$24</f>
        <v/>
      </c>
      <c r="AF482" s="13">
        <f>V482/Projection!$L$24</f>
        <v/>
      </c>
      <c r="AG482" s="13">
        <f>MIN(W482:AF482)</f>
        <v/>
      </c>
    </row>
    <row r="483">
      <c r="B483" s="2" t="n">
        <v>470</v>
      </c>
      <c r="C483" s="20" t="n">
        <v>-0.182163</v>
      </c>
      <c r="D483" s="20" t="n">
        <v>-0.010095</v>
      </c>
      <c r="E483" s="20" t="n">
        <v>-1.145423</v>
      </c>
      <c r="F483" s="20" t="n">
        <v>-0.310865</v>
      </c>
      <c r="G483" s="20" t="n">
        <v>0.356562</v>
      </c>
      <c r="H483" s="20" t="n">
        <v>-1.460964</v>
      </c>
      <c r="I483" s="20" t="n">
        <v>-0.996387</v>
      </c>
      <c r="J483" s="20" t="n">
        <v>0.627088</v>
      </c>
      <c r="K483" s="20" t="n">
        <v>-0.847075</v>
      </c>
      <c r="L483" s="20" t="n">
        <v>0.816609</v>
      </c>
      <c r="M483" s="17">
        <f>Projection!$C$13*EXP($C$5+SQRT($C$4)*C483)+(Projection!$C$20+MAX(0,Projection!$C$14-Projection!$C$13)/Projection!$C$4-Projection!$C$21)*EXP($C$5+SQRT($C$4)*C483)^0.5</f>
        <v/>
      </c>
      <c r="N483" s="17">
        <f>M483*EXP($C$5+SQRT($C$4)*D483)+(Projection!$D$20+MAX(0,Projection!$C$24-M483)/Projection!$C$4-Projection!$D$21)*EXP($C$5+SQRT($C$4)*D483)^0.5</f>
        <v/>
      </c>
      <c r="O483" s="17">
        <f>N483*EXP($C$5+SQRT($C$4)*E483)+(Projection!$E$20+MAX(0,Projection!$D$24-N483)/Projection!$C$4-Projection!$E$21)*EXP($C$5+SQRT($C$4)*E483)^0.5</f>
        <v/>
      </c>
      <c r="P483" s="17">
        <f>O483*EXP($C$5+SQRT($C$4)*F483)+(Projection!$F$20+MAX(0,Projection!$E$24-O483)/Projection!$C$4-Projection!$F$21)*EXP($C$5+SQRT($C$4)*F483)^0.5</f>
        <v/>
      </c>
      <c r="Q483" s="17">
        <f>P483*EXP($C$5+SQRT($C$4)*G483)+(Projection!$G$20+MAX(0,Projection!$F$24-P483)/Projection!$C$4-Projection!$G$21)*EXP($C$5+SQRT($C$4)*G483)^0.5</f>
        <v/>
      </c>
      <c r="R483" s="17">
        <f>Q483*EXP($C$5+SQRT($C$4)*H483)+(Projection!$H$20+MAX(0,Projection!$G$24-Q483)/Projection!$C$4-Projection!$H$21)*EXP($C$5+SQRT($C$4)*H483)^0.5</f>
        <v/>
      </c>
      <c r="S483" s="17">
        <f>R483*EXP($C$5+SQRT($C$4)*I483)+(Projection!$I$20+MAX(0,Projection!$H$24-R483)/Projection!$C$4-Projection!$I$21)*EXP($C$5+SQRT($C$4)*I483)^0.5</f>
        <v/>
      </c>
      <c r="T483" s="17">
        <f>S483*EXP($C$5+SQRT($C$4)*J483)+(Projection!$J$20+MAX(0,Projection!$I$24-S483)/Projection!$C$4-Projection!$J$21)*EXP($C$5+SQRT($C$4)*J483)^0.5</f>
        <v/>
      </c>
      <c r="U483" s="17">
        <f>T483*EXP($C$5+SQRT($C$4)*K483)+(Projection!$K$20+MAX(0,Projection!$J$24-T483)/Projection!$C$4-Projection!$K$21)*EXP($C$5+SQRT($C$4)*K483)^0.5</f>
        <v/>
      </c>
      <c r="V483" s="17">
        <f>U483*EXP($C$5+SQRT($C$4)*L483)+(Projection!$L$20+MAX(0,Projection!$K$24-U483)/Projection!$C$4-Projection!$L$21)*EXP($C$5+SQRT($C$4)*L483)^0.5</f>
        <v/>
      </c>
      <c r="W483" s="13">
        <f>M483/Projection!$C$24</f>
        <v/>
      </c>
      <c r="X483" s="13">
        <f>N483/Projection!$D$24</f>
        <v/>
      </c>
      <c r="Y483" s="13">
        <f>O483/Projection!$E$24</f>
        <v/>
      </c>
      <c r="Z483" s="13">
        <f>P483/Projection!$F$24</f>
        <v/>
      </c>
      <c r="AA483" s="13">
        <f>Q483/Projection!$G$24</f>
        <v/>
      </c>
      <c r="AB483" s="13">
        <f>R483/Projection!$H$24</f>
        <v/>
      </c>
      <c r="AC483" s="13">
        <f>S483/Projection!$I$24</f>
        <v/>
      </c>
      <c r="AD483" s="13">
        <f>T483/Projection!$J$24</f>
        <v/>
      </c>
      <c r="AE483" s="13">
        <f>U483/Projection!$K$24</f>
        <v/>
      </c>
      <c r="AF483" s="13">
        <f>V483/Projection!$L$24</f>
        <v/>
      </c>
      <c r="AG483" s="13">
        <f>MIN(W483:AF483)</f>
        <v/>
      </c>
    </row>
    <row r="484">
      <c r="B484" s="2" t="n">
        <v>471</v>
      </c>
      <c r="C484" s="20" t="n">
        <v>0.06811</v>
      </c>
      <c r="D484" s="20" t="n">
        <v>-0.222346</v>
      </c>
      <c r="E484" s="20" t="n">
        <v>0.863802</v>
      </c>
      <c r="F484" s="20" t="n">
        <v>-0.483122</v>
      </c>
      <c r="G484" s="20" t="n">
        <v>0.357949</v>
      </c>
      <c r="H484" s="20" t="n">
        <v>0.8940709999999999</v>
      </c>
      <c r="I484" s="20" t="n">
        <v>0.83167</v>
      </c>
      <c r="J484" s="20" t="n">
        <v>-0.29272</v>
      </c>
      <c r="K484" s="20" t="n">
        <v>1.788361</v>
      </c>
      <c r="L484" s="20" t="n">
        <v>0.757053</v>
      </c>
      <c r="M484" s="17">
        <f>Projection!$C$13*EXP($C$5+SQRT($C$4)*C484)+(Projection!$C$20+MAX(0,Projection!$C$14-Projection!$C$13)/Projection!$C$4-Projection!$C$21)*EXP($C$5+SQRT($C$4)*C484)^0.5</f>
        <v/>
      </c>
      <c r="N484" s="17">
        <f>M484*EXP($C$5+SQRT($C$4)*D484)+(Projection!$D$20+MAX(0,Projection!$C$24-M484)/Projection!$C$4-Projection!$D$21)*EXP($C$5+SQRT($C$4)*D484)^0.5</f>
        <v/>
      </c>
      <c r="O484" s="17">
        <f>N484*EXP($C$5+SQRT($C$4)*E484)+(Projection!$E$20+MAX(0,Projection!$D$24-N484)/Projection!$C$4-Projection!$E$21)*EXP($C$5+SQRT($C$4)*E484)^0.5</f>
        <v/>
      </c>
      <c r="P484" s="17">
        <f>O484*EXP($C$5+SQRT($C$4)*F484)+(Projection!$F$20+MAX(0,Projection!$E$24-O484)/Projection!$C$4-Projection!$F$21)*EXP($C$5+SQRT($C$4)*F484)^0.5</f>
        <v/>
      </c>
      <c r="Q484" s="17">
        <f>P484*EXP($C$5+SQRT($C$4)*G484)+(Projection!$G$20+MAX(0,Projection!$F$24-P484)/Projection!$C$4-Projection!$G$21)*EXP($C$5+SQRT($C$4)*G484)^0.5</f>
        <v/>
      </c>
      <c r="R484" s="17">
        <f>Q484*EXP($C$5+SQRT($C$4)*H484)+(Projection!$H$20+MAX(0,Projection!$G$24-Q484)/Projection!$C$4-Projection!$H$21)*EXP($C$5+SQRT($C$4)*H484)^0.5</f>
        <v/>
      </c>
      <c r="S484" s="17">
        <f>R484*EXP($C$5+SQRT($C$4)*I484)+(Projection!$I$20+MAX(0,Projection!$H$24-R484)/Projection!$C$4-Projection!$I$21)*EXP($C$5+SQRT($C$4)*I484)^0.5</f>
        <v/>
      </c>
      <c r="T484" s="17">
        <f>S484*EXP($C$5+SQRT($C$4)*J484)+(Projection!$J$20+MAX(0,Projection!$I$24-S484)/Projection!$C$4-Projection!$J$21)*EXP($C$5+SQRT($C$4)*J484)^0.5</f>
        <v/>
      </c>
      <c r="U484" s="17">
        <f>T484*EXP($C$5+SQRT($C$4)*K484)+(Projection!$K$20+MAX(0,Projection!$J$24-T484)/Projection!$C$4-Projection!$K$21)*EXP($C$5+SQRT($C$4)*K484)^0.5</f>
        <v/>
      </c>
      <c r="V484" s="17">
        <f>U484*EXP($C$5+SQRT($C$4)*L484)+(Projection!$L$20+MAX(0,Projection!$K$24-U484)/Projection!$C$4-Projection!$L$21)*EXP($C$5+SQRT($C$4)*L484)^0.5</f>
        <v/>
      </c>
      <c r="W484" s="13">
        <f>M484/Projection!$C$24</f>
        <v/>
      </c>
      <c r="X484" s="13">
        <f>N484/Projection!$D$24</f>
        <v/>
      </c>
      <c r="Y484" s="13">
        <f>O484/Projection!$E$24</f>
        <v/>
      </c>
      <c r="Z484" s="13">
        <f>P484/Projection!$F$24</f>
        <v/>
      </c>
      <c r="AA484" s="13">
        <f>Q484/Projection!$G$24</f>
        <v/>
      </c>
      <c r="AB484" s="13">
        <f>R484/Projection!$H$24</f>
        <v/>
      </c>
      <c r="AC484" s="13">
        <f>S484/Projection!$I$24</f>
        <v/>
      </c>
      <c r="AD484" s="13">
        <f>T484/Projection!$J$24</f>
        <v/>
      </c>
      <c r="AE484" s="13">
        <f>U484/Projection!$K$24</f>
        <v/>
      </c>
      <c r="AF484" s="13">
        <f>V484/Projection!$L$24</f>
        <v/>
      </c>
      <c r="AG484" s="13">
        <f>MIN(W484:AF484)</f>
        <v/>
      </c>
    </row>
    <row r="485">
      <c r="B485" s="2" t="n">
        <v>472</v>
      </c>
      <c r="C485" s="20" t="n">
        <v>0.789815</v>
      </c>
      <c r="D485" s="20" t="n">
        <v>2.121906</v>
      </c>
      <c r="E485" s="20" t="n">
        <v>-1.014178</v>
      </c>
      <c r="F485" s="20" t="n">
        <v>1.377043</v>
      </c>
      <c r="G485" s="20" t="n">
        <v>0.866649</v>
      </c>
      <c r="H485" s="20" t="n">
        <v>1.196529</v>
      </c>
      <c r="I485" s="20" t="n">
        <v>-2.111834</v>
      </c>
      <c r="J485" s="20" t="n">
        <v>-0.431612</v>
      </c>
      <c r="K485" s="20" t="n">
        <v>1.239456</v>
      </c>
      <c r="L485" s="20" t="n">
        <v>-0.285011</v>
      </c>
      <c r="M485" s="17">
        <f>Projection!$C$13*EXP($C$5+SQRT($C$4)*C485)+(Projection!$C$20+MAX(0,Projection!$C$14-Projection!$C$13)/Projection!$C$4-Projection!$C$21)*EXP($C$5+SQRT($C$4)*C485)^0.5</f>
        <v/>
      </c>
      <c r="N485" s="17">
        <f>M485*EXP($C$5+SQRT($C$4)*D485)+(Projection!$D$20+MAX(0,Projection!$C$24-M485)/Projection!$C$4-Projection!$D$21)*EXP($C$5+SQRT($C$4)*D485)^0.5</f>
        <v/>
      </c>
      <c r="O485" s="17">
        <f>N485*EXP($C$5+SQRT($C$4)*E485)+(Projection!$E$20+MAX(0,Projection!$D$24-N485)/Projection!$C$4-Projection!$E$21)*EXP($C$5+SQRT($C$4)*E485)^0.5</f>
        <v/>
      </c>
      <c r="P485" s="17">
        <f>O485*EXP($C$5+SQRT($C$4)*F485)+(Projection!$F$20+MAX(0,Projection!$E$24-O485)/Projection!$C$4-Projection!$F$21)*EXP($C$5+SQRT($C$4)*F485)^0.5</f>
        <v/>
      </c>
      <c r="Q485" s="17">
        <f>P485*EXP($C$5+SQRT($C$4)*G485)+(Projection!$G$20+MAX(0,Projection!$F$24-P485)/Projection!$C$4-Projection!$G$21)*EXP($C$5+SQRT($C$4)*G485)^0.5</f>
        <v/>
      </c>
      <c r="R485" s="17">
        <f>Q485*EXP($C$5+SQRT($C$4)*H485)+(Projection!$H$20+MAX(0,Projection!$G$24-Q485)/Projection!$C$4-Projection!$H$21)*EXP($C$5+SQRT($C$4)*H485)^0.5</f>
        <v/>
      </c>
      <c r="S485" s="17">
        <f>R485*EXP($C$5+SQRT($C$4)*I485)+(Projection!$I$20+MAX(0,Projection!$H$24-R485)/Projection!$C$4-Projection!$I$21)*EXP($C$5+SQRT($C$4)*I485)^0.5</f>
        <v/>
      </c>
      <c r="T485" s="17">
        <f>S485*EXP($C$5+SQRT($C$4)*J485)+(Projection!$J$20+MAX(0,Projection!$I$24-S485)/Projection!$C$4-Projection!$J$21)*EXP($C$5+SQRT($C$4)*J485)^0.5</f>
        <v/>
      </c>
      <c r="U485" s="17">
        <f>T485*EXP($C$5+SQRT($C$4)*K485)+(Projection!$K$20+MAX(0,Projection!$J$24-T485)/Projection!$C$4-Projection!$K$21)*EXP($C$5+SQRT($C$4)*K485)^0.5</f>
        <v/>
      </c>
      <c r="V485" s="17">
        <f>U485*EXP($C$5+SQRT($C$4)*L485)+(Projection!$L$20+MAX(0,Projection!$K$24-U485)/Projection!$C$4-Projection!$L$21)*EXP($C$5+SQRT($C$4)*L485)^0.5</f>
        <v/>
      </c>
      <c r="W485" s="13">
        <f>M485/Projection!$C$24</f>
        <v/>
      </c>
      <c r="X485" s="13">
        <f>N485/Projection!$D$24</f>
        <v/>
      </c>
      <c r="Y485" s="13">
        <f>O485/Projection!$E$24</f>
        <v/>
      </c>
      <c r="Z485" s="13">
        <f>P485/Projection!$F$24</f>
        <v/>
      </c>
      <c r="AA485" s="13">
        <f>Q485/Projection!$G$24</f>
        <v/>
      </c>
      <c r="AB485" s="13">
        <f>R485/Projection!$H$24</f>
        <v/>
      </c>
      <c r="AC485" s="13">
        <f>S485/Projection!$I$24</f>
        <v/>
      </c>
      <c r="AD485" s="13">
        <f>T485/Projection!$J$24</f>
        <v/>
      </c>
      <c r="AE485" s="13">
        <f>U485/Projection!$K$24</f>
        <v/>
      </c>
      <c r="AF485" s="13">
        <f>V485/Projection!$L$24</f>
        <v/>
      </c>
      <c r="AG485" s="13">
        <f>MIN(W485:AF485)</f>
        <v/>
      </c>
    </row>
    <row r="486">
      <c r="B486" s="2" t="n">
        <v>473</v>
      </c>
      <c r="C486" s="20" t="n">
        <v>0.183148</v>
      </c>
      <c r="D486" s="20" t="n">
        <v>-0.287066</v>
      </c>
      <c r="E486" s="20" t="n">
        <v>0.011684</v>
      </c>
      <c r="F486" s="20" t="n">
        <v>-1.285052</v>
      </c>
      <c r="G486" s="20" t="n">
        <v>-1.302538</v>
      </c>
      <c r="H486" s="20" t="n">
        <v>-2.454057</v>
      </c>
      <c r="I486" s="20" t="n">
        <v>1.308051</v>
      </c>
      <c r="J486" s="20" t="n">
        <v>-1.098197</v>
      </c>
      <c r="K486" s="20" t="n">
        <v>0.03415</v>
      </c>
      <c r="L486" s="20" t="n">
        <v>-0.859218</v>
      </c>
      <c r="M486" s="17">
        <f>Projection!$C$13*EXP($C$5+SQRT($C$4)*C486)+(Projection!$C$20+MAX(0,Projection!$C$14-Projection!$C$13)/Projection!$C$4-Projection!$C$21)*EXP($C$5+SQRT($C$4)*C486)^0.5</f>
        <v/>
      </c>
      <c r="N486" s="17">
        <f>M486*EXP($C$5+SQRT($C$4)*D486)+(Projection!$D$20+MAX(0,Projection!$C$24-M486)/Projection!$C$4-Projection!$D$21)*EXP($C$5+SQRT($C$4)*D486)^0.5</f>
        <v/>
      </c>
      <c r="O486" s="17">
        <f>N486*EXP($C$5+SQRT($C$4)*E486)+(Projection!$E$20+MAX(0,Projection!$D$24-N486)/Projection!$C$4-Projection!$E$21)*EXP($C$5+SQRT($C$4)*E486)^0.5</f>
        <v/>
      </c>
      <c r="P486" s="17">
        <f>O486*EXP($C$5+SQRT($C$4)*F486)+(Projection!$F$20+MAX(0,Projection!$E$24-O486)/Projection!$C$4-Projection!$F$21)*EXP($C$5+SQRT($C$4)*F486)^0.5</f>
        <v/>
      </c>
      <c r="Q486" s="17">
        <f>P486*EXP($C$5+SQRT($C$4)*G486)+(Projection!$G$20+MAX(0,Projection!$F$24-P486)/Projection!$C$4-Projection!$G$21)*EXP($C$5+SQRT($C$4)*G486)^0.5</f>
        <v/>
      </c>
      <c r="R486" s="17">
        <f>Q486*EXP($C$5+SQRT($C$4)*H486)+(Projection!$H$20+MAX(0,Projection!$G$24-Q486)/Projection!$C$4-Projection!$H$21)*EXP($C$5+SQRT($C$4)*H486)^0.5</f>
        <v/>
      </c>
      <c r="S486" s="17">
        <f>R486*EXP($C$5+SQRT($C$4)*I486)+(Projection!$I$20+MAX(0,Projection!$H$24-R486)/Projection!$C$4-Projection!$I$21)*EXP($C$5+SQRT($C$4)*I486)^0.5</f>
        <v/>
      </c>
      <c r="T486" s="17">
        <f>S486*EXP($C$5+SQRT($C$4)*J486)+(Projection!$J$20+MAX(0,Projection!$I$24-S486)/Projection!$C$4-Projection!$J$21)*EXP($C$5+SQRT($C$4)*J486)^0.5</f>
        <v/>
      </c>
      <c r="U486" s="17">
        <f>T486*EXP($C$5+SQRT($C$4)*K486)+(Projection!$K$20+MAX(0,Projection!$J$24-T486)/Projection!$C$4-Projection!$K$21)*EXP($C$5+SQRT($C$4)*K486)^0.5</f>
        <v/>
      </c>
      <c r="V486" s="17">
        <f>U486*EXP($C$5+SQRT($C$4)*L486)+(Projection!$L$20+MAX(0,Projection!$K$24-U486)/Projection!$C$4-Projection!$L$21)*EXP($C$5+SQRT($C$4)*L486)^0.5</f>
        <v/>
      </c>
      <c r="W486" s="13">
        <f>M486/Projection!$C$24</f>
        <v/>
      </c>
      <c r="X486" s="13">
        <f>N486/Projection!$D$24</f>
        <v/>
      </c>
      <c r="Y486" s="13">
        <f>O486/Projection!$E$24</f>
        <v/>
      </c>
      <c r="Z486" s="13">
        <f>P486/Projection!$F$24</f>
        <v/>
      </c>
      <c r="AA486" s="13">
        <f>Q486/Projection!$G$24</f>
        <v/>
      </c>
      <c r="AB486" s="13">
        <f>R486/Projection!$H$24</f>
        <v/>
      </c>
      <c r="AC486" s="13">
        <f>S486/Projection!$I$24</f>
        <v/>
      </c>
      <c r="AD486" s="13">
        <f>T486/Projection!$J$24</f>
        <v/>
      </c>
      <c r="AE486" s="13">
        <f>U486/Projection!$K$24</f>
        <v/>
      </c>
      <c r="AF486" s="13">
        <f>V486/Projection!$L$24</f>
        <v/>
      </c>
      <c r="AG486" s="13">
        <f>MIN(W486:AF486)</f>
        <v/>
      </c>
    </row>
    <row r="487">
      <c r="B487" s="2" t="n">
        <v>474</v>
      </c>
      <c r="C487" s="20" t="n">
        <v>0.145146</v>
      </c>
      <c r="D487" s="20" t="n">
        <v>-0.030712</v>
      </c>
      <c r="E487" s="20" t="n">
        <v>0.245173</v>
      </c>
      <c r="F487" s="20" t="n">
        <v>-2.068582</v>
      </c>
      <c r="G487" s="20" t="n">
        <v>1.152058</v>
      </c>
      <c r="H487" s="20" t="n">
        <v>-0.157351</v>
      </c>
      <c r="I487" s="20" t="n">
        <v>1.032601</v>
      </c>
      <c r="J487" s="20" t="n">
        <v>-1.310831</v>
      </c>
      <c r="K487" s="20" t="n">
        <v>-0.454588</v>
      </c>
      <c r="L487" s="20" t="n">
        <v>-1.254436</v>
      </c>
      <c r="M487" s="17">
        <f>Projection!$C$13*EXP($C$5+SQRT($C$4)*C487)+(Projection!$C$20+MAX(0,Projection!$C$14-Projection!$C$13)/Projection!$C$4-Projection!$C$21)*EXP($C$5+SQRT($C$4)*C487)^0.5</f>
        <v/>
      </c>
      <c r="N487" s="17">
        <f>M487*EXP($C$5+SQRT($C$4)*D487)+(Projection!$D$20+MAX(0,Projection!$C$24-M487)/Projection!$C$4-Projection!$D$21)*EXP($C$5+SQRT($C$4)*D487)^0.5</f>
        <v/>
      </c>
      <c r="O487" s="17">
        <f>N487*EXP($C$5+SQRT($C$4)*E487)+(Projection!$E$20+MAX(0,Projection!$D$24-N487)/Projection!$C$4-Projection!$E$21)*EXP($C$5+SQRT($C$4)*E487)^0.5</f>
        <v/>
      </c>
      <c r="P487" s="17">
        <f>O487*EXP($C$5+SQRT($C$4)*F487)+(Projection!$F$20+MAX(0,Projection!$E$24-O487)/Projection!$C$4-Projection!$F$21)*EXP($C$5+SQRT($C$4)*F487)^0.5</f>
        <v/>
      </c>
      <c r="Q487" s="17">
        <f>P487*EXP($C$5+SQRT($C$4)*G487)+(Projection!$G$20+MAX(0,Projection!$F$24-P487)/Projection!$C$4-Projection!$G$21)*EXP($C$5+SQRT($C$4)*G487)^0.5</f>
        <v/>
      </c>
      <c r="R487" s="17">
        <f>Q487*EXP($C$5+SQRT($C$4)*H487)+(Projection!$H$20+MAX(0,Projection!$G$24-Q487)/Projection!$C$4-Projection!$H$21)*EXP($C$5+SQRT($C$4)*H487)^0.5</f>
        <v/>
      </c>
      <c r="S487" s="17">
        <f>R487*EXP($C$5+SQRT($C$4)*I487)+(Projection!$I$20+MAX(0,Projection!$H$24-R487)/Projection!$C$4-Projection!$I$21)*EXP($C$5+SQRT($C$4)*I487)^0.5</f>
        <v/>
      </c>
      <c r="T487" s="17">
        <f>S487*EXP($C$5+SQRT($C$4)*J487)+(Projection!$J$20+MAX(0,Projection!$I$24-S487)/Projection!$C$4-Projection!$J$21)*EXP($C$5+SQRT($C$4)*J487)^0.5</f>
        <v/>
      </c>
      <c r="U487" s="17">
        <f>T487*EXP($C$5+SQRT($C$4)*K487)+(Projection!$K$20+MAX(0,Projection!$J$24-T487)/Projection!$C$4-Projection!$K$21)*EXP($C$5+SQRT($C$4)*K487)^0.5</f>
        <v/>
      </c>
      <c r="V487" s="17">
        <f>U487*EXP($C$5+SQRT($C$4)*L487)+(Projection!$L$20+MAX(0,Projection!$K$24-U487)/Projection!$C$4-Projection!$L$21)*EXP($C$5+SQRT($C$4)*L487)^0.5</f>
        <v/>
      </c>
      <c r="W487" s="13">
        <f>M487/Projection!$C$24</f>
        <v/>
      </c>
      <c r="X487" s="13">
        <f>N487/Projection!$D$24</f>
        <v/>
      </c>
      <c r="Y487" s="13">
        <f>O487/Projection!$E$24</f>
        <v/>
      </c>
      <c r="Z487" s="13">
        <f>P487/Projection!$F$24</f>
        <v/>
      </c>
      <c r="AA487" s="13">
        <f>Q487/Projection!$G$24</f>
        <v/>
      </c>
      <c r="AB487" s="13">
        <f>R487/Projection!$H$24</f>
        <v/>
      </c>
      <c r="AC487" s="13">
        <f>S487/Projection!$I$24</f>
        <v/>
      </c>
      <c r="AD487" s="13">
        <f>T487/Projection!$J$24</f>
        <v/>
      </c>
      <c r="AE487" s="13">
        <f>U487/Projection!$K$24</f>
        <v/>
      </c>
      <c r="AF487" s="13">
        <f>V487/Projection!$L$24</f>
        <v/>
      </c>
      <c r="AG487" s="13">
        <f>MIN(W487:AF487)</f>
        <v/>
      </c>
    </row>
    <row r="488">
      <c r="B488" s="2" t="n">
        <v>475</v>
      </c>
      <c r="C488" s="20" t="n">
        <v>1.427794</v>
      </c>
      <c r="D488" s="20" t="n">
        <v>-0.145141</v>
      </c>
      <c r="E488" s="20" t="n">
        <v>2.281902</v>
      </c>
      <c r="F488" s="20" t="n">
        <v>-0.67744</v>
      </c>
      <c r="G488" s="20" t="n">
        <v>1.873916</v>
      </c>
      <c r="H488" s="20" t="n">
        <v>0.268635</v>
      </c>
      <c r="I488" s="20" t="n">
        <v>1.277906</v>
      </c>
      <c r="J488" s="20" t="n">
        <v>0.91888</v>
      </c>
      <c r="K488" s="20" t="n">
        <v>-0.231341</v>
      </c>
      <c r="L488" s="20" t="n">
        <v>-0.306308</v>
      </c>
      <c r="M488" s="17">
        <f>Projection!$C$13*EXP($C$5+SQRT($C$4)*C488)+(Projection!$C$20+MAX(0,Projection!$C$14-Projection!$C$13)/Projection!$C$4-Projection!$C$21)*EXP($C$5+SQRT($C$4)*C488)^0.5</f>
        <v/>
      </c>
      <c r="N488" s="17">
        <f>M488*EXP($C$5+SQRT($C$4)*D488)+(Projection!$D$20+MAX(0,Projection!$C$24-M488)/Projection!$C$4-Projection!$D$21)*EXP($C$5+SQRT($C$4)*D488)^0.5</f>
        <v/>
      </c>
      <c r="O488" s="17">
        <f>N488*EXP($C$5+SQRT($C$4)*E488)+(Projection!$E$20+MAX(0,Projection!$D$24-N488)/Projection!$C$4-Projection!$E$21)*EXP($C$5+SQRT($C$4)*E488)^0.5</f>
        <v/>
      </c>
      <c r="P488" s="17">
        <f>O488*EXP($C$5+SQRT($C$4)*F488)+(Projection!$F$20+MAX(0,Projection!$E$24-O488)/Projection!$C$4-Projection!$F$21)*EXP($C$5+SQRT($C$4)*F488)^0.5</f>
        <v/>
      </c>
      <c r="Q488" s="17">
        <f>P488*EXP($C$5+SQRT($C$4)*G488)+(Projection!$G$20+MAX(0,Projection!$F$24-P488)/Projection!$C$4-Projection!$G$21)*EXP($C$5+SQRT($C$4)*G488)^0.5</f>
        <v/>
      </c>
      <c r="R488" s="17">
        <f>Q488*EXP($C$5+SQRT($C$4)*H488)+(Projection!$H$20+MAX(0,Projection!$G$24-Q488)/Projection!$C$4-Projection!$H$21)*EXP($C$5+SQRT($C$4)*H488)^0.5</f>
        <v/>
      </c>
      <c r="S488" s="17">
        <f>R488*EXP($C$5+SQRT($C$4)*I488)+(Projection!$I$20+MAX(0,Projection!$H$24-R488)/Projection!$C$4-Projection!$I$21)*EXP($C$5+SQRT($C$4)*I488)^0.5</f>
        <v/>
      </c>
      <c r="T488" s="17">
        <f>S488*EXP($C$5+SQRT($C$4)*J488)+(Projection!$J$20+MAX(0,Projection!$I$24-S488)/Projection!$C$4-Projection!$J$21)*EXP($C$5+SQRT($C$4)*J488)^0.5</f>
        <v/>
      </c>
      <c r="U488" s="17">
        <f>T488*EXP($C$5+SQRT($C$4)*K488)+(Projection!$K$20+MAX(0,Projection!$J$24-T488)/Projection!$C$4-Projection!$K$21)*EXP($C$5+SQRT($C$4)*K488)^0.5</f>
        <v/>
      </c>
      <c r="V488" s="17">
        <f>U488*EXP($C$5+SQRT($C$4)*L488)+(Projection!$L$20+MAX(0,Projection!$K$24-U488)/Projection!$C$4-Projection!$L$21)*EXP($C$5+SQRT($C$4)*L488)^0.5</f>
        <v/>
      </c>
      <c r="W488" s="13">
        <f>M488/Projection!$C$24</f>
        <v/>
      </c>
      <c r="X488" s="13">
        <f>N488/Projection!$D$24</f>
        <v/>
      </c>
      <c r="Y488" s="13">
        <f>O488/Projection!$E$24</f>
        <v/>
      </c>
      <c r="Z488" s="13">
        <f>P488/Projection!$F$24</f>
        <v/>
      </c>
      <c r="AA488" s="13">
        <f>Q488/Projection!$G$24</f>
        <v/>
      </c>
      <c r="AB488" s="13">
        <f>R488/Projection!$H$24</f>
        <v/>
      </c>
      <c r="AC488" s="13">
        <f>S488/Projection!$I$24</f>
        <v/>
      </c>
      <c r="AD488" s="13">
        <f>T488/Projection!$J$24</f>
        <v/>
      </c>
      <c r="AE488" s="13">
        <f>U488/Projection!$K$24</f>
        <v/>
      </c>
      <c r="AF488" s="13">
        <f>V488/Projection!$L$24</f>
        <v/>
      </c>
      <c r="AG488" s="13">
        <f>MIN(W488:AF488)</f>
        <v/>
      </c>
    </row>
    <row r="489">
      <c r="B489" s="2" t="n">
        <v>476</v>
      </c>
      <c r="C489" s="20" t="n">
        <v>0.138503</v>
      </c>
      <c r="D489" s="20" t="n">
        <v>0.880637</v>
      </c>
      <c r="E489" s="20" t="n">
        <v>-0.014682</v>
      </c>
      <c r="F489" s="20" t="n">
        <v>-0.721199</v>
      </c>
      <c r="G489" s="20" t="n">
        <v>0.918762</v>
      </c>
      <c r="H489" s="20" t="n">
        <v>-0.303658</v>
      </c>
      <c r="I489" s="20" t="n">
        <v>0.185711</v>
      </c>
      <c r="J489" s="20" t="n">
        <v>0.324297</v>
      </c>
      <c r="K489" s="20" t="n">
        <v>-0.922851</v>
      </c>
      <c r="L489" s="20" t="n">
        <v>0.984908</v>
      </c>
      <c r="M489" s="17">
        <f>Projection!$C$13*EXP($C$5+SQRT($C$4)*C489)+(Projection!$C$20+MAX(0,Projection!$C$14-Projection!$C$13)/Projection!$C$4-Projection!$C$21)*EXP($C$5+SQRT($C$4)*C489)^0.5</f>
        <v/>
      </c>
      <c r="N489" s="17">
        <f>M489*EXP($C$5+SQRT($C$4)*D489)+(Projection!$D$20+MAX(0,Projection!$C$24-M489)/Projection!$C$4-Projection!$D$21)*EXP($C$5+SQRT($C$4)*D489)^0.5</f>
        <v/>
      </c>
      <c r="O489" s="17">
        <f>N489*EXP($C$5+SQRT($C$4)*E489)+(Projection!$E$20+MAX(0,Projection!$D$24-N489)/Projection!$C$4-Projection!$E$21)*EXP($C$5+SQRT($C$4)*E489)^0.5</f>
        <v/>
      </c>
      <c r="P489" s="17">
        <f>O489*EXP($C$5+SQRT($C$4)*F489)+(Projection!$F$20+MAX(0,Projection!$E$24-O489)/Projection!$C$4-Projection!$F$21)*EXP($C$5+SQRT($C$4)*F489)^0.5</f>
        <v/>
      </c>
      <c r="Q489" s="17">
        <f>P489*EXP($C$5+SQRT($C$4)*G489)+(Projection!$G$20+MAX(0,Projection!$F$24-P489)/Projection!$C$4-Projection!$G$21)*EXP($C$5+SQRT($C$4)*G489)^0.5</f>
        <v/>
      </c>
      <c r="R489" s="17">
        <f>Q489*EXP($C$5+SQRT($C$4)*H489)+(Projection!$H$20+MAX(0,Projection!$G$24-Q489)/Projection!$C$4-Projection!$H$21)*EXP($C$5+SQRT($C$4)*H489)^0.5</f>
        <v/>
      </c>
      <c r="S489" s="17">
        <f>R489*EXP($C$5+SQRT($C$4)*I489)+(Projection!$I$20+MAX(0,Projection!$H$24-R489)/Projection!$C$4-Projection!$I$21)*EXP($C$5+SQRT($C$4)*I489)^0.5</f>
        <v/>
      </c>
      <c r="T489" s="17">
        <f>S489*EXP($C$5+SQRT($C$4)*J489)+(Projection!$J$20+MAX(0,Projection!$I$24-S489)/Projection!$C$4-Projection!$J$21)*EXP($C$5+SQRT($C$4)*J489)^0.5</f>
        <v/>
      </c>
      <c r="U489" s="17">
        <f>T489*EXP($C$5+SQRT($C$4)*K489)+(Projection!$K$20+MAX(0,Projection!$J$24-T489)/Projection!$C$4-Projection!$K$21)*EXP($C$5+SQRT($C$4)*K489)^0.5</f>
        <v/>
      </c>
      <c r="V489" s="17">
        <f>U489*EXP($C$5+SQRT($C$4)*L489)+(Projection!$L$20+MAX(0,Projection!$K$24-U489)/Projection!$C$4-Projection!$L$21)*EXP($C$5+SQRT($C$4)*L489)^0.5</f>
        <v/>
      </c>
      <c r="W489" s="13">
        <f>M489/Projection!$C$24</f>
        <v/>
      </c>
      <c r="X489" s="13">
        <f>N489/Projection!$D$24</f>
        <v/>
      </c>
      <c r="Y489" s="13">
        <f>O489/Projection!$E$24</f>
        <v/>
      </c>
      <c r="Z489" s="13">
        <f>P489/Projection!$F$24</f>
        <v/>
      </c>
      <c r="AA489" s="13">
        <f>Q489/Projection!$G$24</f>
        <v/>
      </c>
      <c r="AB489" s="13">
        <f>R489/Projection!$H$24</f>
        <v/>
      </c>
      <c r="AC489" s="13">
        <f>S489/Projection!$I$24</f>
        <v/>
      </c>
      <c r="AD489" s="13">
        <f>T489/Projection!$J$24</f>
        <v/>
      </c>
      <c r="AE489" s="13">
        <f>U489/Projection!$K$24</f>
        <v/>
      </c>
      <c r="AF489" s="13">
        <f>V489/Projection!$L$24</f>
        <v/>
      </c>
      <c r="AG489" s="13">
        <f>MIN(W489:AF489)</f>
        <v/>
      </c>
    </row>
    <row r="490">
      <c r="B490" s="2" t="n">
        <v>477</v>
      </c>
      <c r="C490" s="20" t="n">
        <v>0.126277</v>
      </c>
      <c r="D490" s="20" t="n">
        <v>1.60407</v>
      </c>
      <c r="E490" s="20" t="n">
        <v>-0.196381</v>
      </c>
      <c r="F490" s="20" t="n">
        <v>0.362818</v>
      </c>
      <c r="G490" s="20" t="n">
        <v>-1.059568</v>
      </c>
      <c r="H490" s="20" t="n">
        <v>0.948018</v>
      </c>
      <c r="I490" s="20" t="n">
        <v>-1.131182</v>
      </c>
      <c r="J490" s="20" t="n">
        <v>0.106355</v>
      </c>
      <c r="K490" s="20" t="n">
        <v>0.049488</v>
      </c>
      <c r="L490" s="20" t="n">
        <v>-0.300042</v>
      </c>
      <c r="M490" s="17">
        <f>Projection!$C$13*EXP($C$5+SQRT($C$4)*C490)+(Projection!$C$20+MAX(0,Projection!$C$14-Projection!$C$13)/Projection!$C$4-Projection!$C$21)*EXP($C$5+SQRT($C$4)*C490)^0.5</f>
        <v/>
      </c>
      <c r="N490" s="17">
        <f>M490*EXP($C$5+SQRT($C$4)*D490)+(Projection!$D$20+MAX(0,Projection!$C$24-M490)/Projection!$C$4-Projection!$D$21)*EXP($C$5+SQRT($C$4)*D490)^0.5</f>
        <v/>
      </c>
      <c r="O490" s="17">
        <f>N490*EXP($C$5+SQRT($C$4)*E490)+(Projection!$E$20+MAX(0,Projection!$D$24-N490)/Projection!$C$4-Projection!$E$21)*EXP($C$5+SQRT($C$4)*E490)^0.5</f>
        <v/>
      </c>
      <c r="P490" s="17">
        <f>O490*EXP($C$5+SQRT($C$4)*F490)+(Projection!$F$20+MAX(0,Projection!$E$24-O490)/Projection!$C$4-Projection!$F$21)*EXP($C$5+SQRT($C$4)*F490)^0.5</f>
        <v/>
      </c>
      <c r="Q490" s="17">
        <f>P490*EXP($C$5+SQRT($C$4)*G490)+(Projection!$G$20+MAX(0,Projection!$F$24-P490)/Projection!$C$4-Projection!$G$21)*EXP($C$5+SQRT($C$4)*G490)^0.5</f>
        <v/>
      </c>
      <c r="R490" s="17">
        <f>Q490*EXP($C$5+SQRT($C$4)*H490)+(Projection!$H$20+MAX(0,Projection!$G$24-Q490)/Projection!$C$4-Projection!$H$21)*EXP($C$5+SQRT($C$4)*H490)^0.5</f>
        <v/>
      </c>
      <c r="S490" s="17">
        <f>R490*EXP($C$5+SQRT($C$4)*I490)+(Projection!$I$20+MAX(0,Projection!$H$24-R490)/Projection!$C$4-Projection!$I$21)*EXP($C$5+SQRT($C$4)*I490)^0.5</f>
        <v/>
      </c>
      <c r="T490" s="17">
        <f>S490*EXP($C$5+SQRT($C$4)*J490)+(Projection!$J$20+MAX(0,Projection!$I$24-S490)/Projection!$C$4-Projection!$J$21)*EXP($C$5+SQRT($C$4)*J490)^0.5</f>
        <v/>
      </c>
      <c r="U490" s="17">
        <f>T490*EXP($C$5+SQRT($C$4)*K490)+(Projection!$K$20+MAX(0,Projection!$J$24-T490)/Projection!$C$4-Projection!$K$21)*EXP($C$5+SQRT($C$4)*K490)^0.5</f>
        <v/>
      </c>
      <c r="V490" s="17">
        <f>U490*EXP($C$5+SQRT($C$4)*L490)+(Projection!$L$20+MAX(0,Projection!$K$24-U490)/Projection!$C$4-Projection!$L$21)*EXP($C$5+SQRT($C$4)*L490)^0.5</f>
        <v/>
      </c>
      <c r="W490" s="13">
        <f>M490/Projection!$C$24</f>
        <v/>
      </c>
      <c r="X490" s="13">
        <f>N490/Projection!$D$24</f>
        <v/>
      </c>
      <c r="Y490" s="13">
        <f>O490/Projection!$E$24</f>
        <v/>
      </c>
      <c r="Z490" s="13">
        <f>P490/Projection!$F$24</f>
        <v/>
      </c>
      <c r="AA490" s="13">
        <f>Q490/Projection!$G$24</f>
        <v/>
      </c>
      <c r="AB490" s="13">
        <f>R490/Projection!$H$24</f>
        <v/>
      </c>
      <c r="AC490" s="13">
        <f>S490/Projection!$I$24</f>
        <v/>
      </c>
      <c r="AD490" s="13">
        <f>T490/Projection!$J$24</f>
        <v/>
      </c>
      <c r="AE490" s="13">
        <f>U490/Projection!$K$24</f>
        <v/>
      </c>
      <c r="AF490" s="13">
        <f>V490/Projection!$L$24</f>
        <v/>
      </c>
      <c r="AG490" s="13">
        <f>MIN(W490:AF490)</f>
        <v/>
      </c>
    </row>
    <row r="491">
      <c r="B491" s="2" t="n">
        <v>478</v>
      </c>
      <c r="C491" s="20" t="n">
        <v>-0.053376</v>
      </c>
      <c r="D491" s="20" t="n">
        <v>-0.138092</v>
      </c>
      <c r="E491" s="20" t="n">
        <v>-1.002282</v>
      </c>
      <c r="F491" s="20" t="n">
        <v>0.187507</v>
      </c>
      <c r="G491" s="20" t="n">
        <v>-1.597299</v>
      </c>
      <c r="H491" s="20" t="n">
        <v>0.201559</v>
      </c>
      <c r="I491" s="20" t="n">
        <v>2.471845</v>
      </c>
      <c r="J491" s="20" t="n">
        <v>-0.535996</v>
      </c>
      <c r="K491" s="20" t="n">
        <v>0.424985</v>
      </c>
      <c r="L491" s="20" t="n">
        <v>-2.05793</v>
      </c>
      <c r="M491" s="17">
        <f>Projection!$C$13*EXP($C$5+SQRT($C$4)*C491)+(Projection!$C$20+MAX(0,Projection!$C$14-Projection!$C$13)/Projection!$C$4-Projection!$C$21)*EXP($C$5+SQRT($C$4)*C491)^0.5</f>
        <v/>
      </c>
      <c r="N491" s="17">
        <f>M491*EXP($C$5+SQRT($C$4)*D491)+(Projection!$D$20+MAX(0,Projection!$C$24-M491)/Projection!$C$4-Projection!$D$21)*EXP($C$5+SQRT($C$4)*D491)^0.5</f>
        <v/>
      </c>
      <c r="O491" s="17">
        <f>N491*EXP($C$5+SQRT($C$4)*E491)+(Projection!$E$20+MAX(0,Projection!$D$24-N491)/Projection!$C$4-Projection!$E$21)*EXP($C$5+SQRT($C$4)*E491)^0.5</f>
        <v/>
      </c>
      <c r="P491" s="17">
        <f>O491*EXP($C$5+SQRT($C$4)*F491)+(Projection!$F$20+MAX(0,Projection!$E$24-O491)/Projection!$C$4-Projection!$F$21)*EXP($C$5+SQRT($C$4)*F491)^0.5</f>
        <v/>
      </c>
      <c r="Q491" s="17">
        <f>P491*EXP($C$5+SQRT($C$4)*G491)+(Projection!$G$20+MAX(0,Projection!$F$24-P491)/Projection!$C$4-Projection!$G$21)*EXP($C$5+SQRT($C$4)*G491)^0.5</f>
        <v/>
      </c>
      <c r="R491" s="17">
        <f>Q491*EXP($C$5+SQRT($C$4)*H491)+(Projection!$H$20+MAX(0,Projection!$G$24-Q491)/Projection!$C$4-Projection!$H$21)*EXP($C$5+SQRT($C$4)*H491)^0.5</f>
        <v/>
      </c>
      <c r="S491" s="17">
        <f>R491*EXP($C$5+SQRT($C$4)*I491)+(Projection!$I$20+MAX(0,Projection!$H$24-R491)/Projection!$C$4-Projection!$I$21)*EXP($C$5+SQRT($C$4)*I491)^0.5</f>
        <v/>
      </c>
      <c r="T491" s="17">
        <f>S491*EXP($C$5+SQRT($C$4)*J491)+(Projection!$J$20+MAX(0,Projection!$I$24-S491)/Projection!$C$4-Projection!$J$21)*EXP($C$5+SQRT($C$4)*J491)^0.5</f>
        <v/>
      </c>
      <c r="U491" s="17">
        <f>T491*EXP($C$5+SQRT($C$4)*K491)+(Projection!$K$20+MAX(0,Projection!$J$24-T491)/Projection!$C$4-Projection!$K$21)*EXP($C$5+SQRT($C$4)*K491)^0.5</f>
        <v/>
      </c>
      <c r="V491" s="17">
        <f>U491*EXP($C$5+SQRT($C$4)*L491)+(Projection!$L$20+MAX(0,Projection!$K$24-U491)/Projection!$C$4-Projection!$L$21)*EXP($C$5+SQRT($C$4)*L491)^0.5</f>
        <v/>
      </c>
      <c r="W491" s="13">
        <f>M491/Projection!$C$24</f>
        <v/>
      </c>
      <c r="X491" s="13">
        <f>N491/Projection!$D$24</f>
        <v/>
      </c>
      <c r="Y491" s="13">
        <f>O491/Projection!$E$24</f>
        <v/>
      </c>
      <c r="Z491" s="13">
        <f>P491/Projection!$F$24</f>
        <v/>
      </c>
      <c r="AA491" s="13">
        <f>Q491/Projection!$G$24</f>
        <v/>
      </c>
      <c r="AB491" s="13">
        <f>R491/Projection!$H$24</f>
        <v/>
      </c>
      <c r="AC491" s="13">
        <f>S491/Projection!$I$24</f>
        <v/>
      </c>
      <c r="AD491" s="13">
        <f>T491/Projection!$J$24</f>
        <v/>
      </c>
      <c r="AE491" s="13">
        <f>U491/Projection!$K$24</f>
        <v/>
      </c>
      <c r="AF491" s="13">
        <f>V491/Projection!$L$24</f>
        <v/>
      </c>
      <c r="AG491" s="13">
        <f>MIN(W491:AF491)</f>
        <v/>
      </c>
    </row>
    <row r="492">
      <c r="B492" s="2" t="n">
        <v>479</v>
      </c>
      <c r="C492" s="20" t="n">
        <v>0.453678</v>
      </c>
      <c r="D492" s="20" t="n">
        <v>0.477627</v>
      </c>
      <c r="E492" s="20" t="n">
        <v>-0.225375</v>
      </c>
      <c r="F492" s="20" t="n">
        <v>0.505873</v>
      </c>
      <c r="G492" s="20" t="n">
        <v>0.846072</v>
      </c>
      <c r="H492" s="20" t="n">
        <v>-0.820916</v>
      </c>
      <c r="I492" s="20" t="n">
        <v>-0.002104</v>
      </c>
      <c r="J492" s="20" t="n">
        <v>-0.67884</v>
      </c>
      <c r="K492" s="20" t="n">
        <v>0.06671199999999999</v>
      </c>
      <c r="L492" s="20" t="n">
        <v>-0.807836</v>
      </c>
      <c r="M492" s="17">
        <f>Projection!$C$13*EXP($C$5+SQRT($C$4)*C492)+(Projection!$C$20+MAX(0,Projection!$C$14-Projection!$C$13)/Projection!$C$4-Projection!$C$21)*EXP($C$5+SQRT($C$4)*C492)^0.5</f>
        <v/>
      </c>
      <c r="N492" s="17">
        <f>M492*EXP($C$5+SQRT($C$4)*D492)+(Projection!$D$20+MAX(0,Projection!$C$24-M492)/Projection!$C$4-Projection!$D$21)*EXP($C$5+SQRT($C$4)*D492)^0.5</f>
        <v/>
      </c>
      <c r="O492" s="17">
        <f>N492*EXP($C$5+SQRT($C$4)*E492)+(Projection!$E$20+MAX(0,Projection!$D$24-N492)/Projection!$C$4-Projection!$E$21)*EXP($C$5+SQRT($C$4)*E492)^0.5</f>
        <v/>
      </c>
      <c r="P492" s="17">
        <f>O492*EXP($C$5+SQRT($C$4)*F492)+(Projection!$F$20+MAX(0,Projection!$E$24-O492)/Projection!$C$4-Projection!$F$21)*EXP($C$5+SQRT($C$4)*F492)^0.5</f>
        <v/>
      </c>
      <c r="Q492" s="17">
        <f>P492*EXP($C$5+SQRT($C$4)*G492)+(Projection!$G$20+MAX(0,Projection!$F$24-P492)/Projection!$C$4-Projection!$G$21)*EXP($C$5+SQRT($C$4)*G492)^0.5</f>
        <v/>
      </c>
      <c r="R492" s="17">
        <f>Q492*EXP($C$5+SQRT($C$4)*H492)+(Projection!$H$20+MAX(0,Projection!$G$24-Q492)/Projection!$C$4-Projection!$H$21)*EXP($C$5+SQRT($C$4)*H492)^0.5</f>
        <v/>
      </c>
      <c r="S492" s="17">
        <f>R492*EXP($C$5+SQRT($C$4)*I492)+(Projection!$I$20+MAX(0,Projection!$H$24-R492)/Projection!$C$4-Projection!$I$21)*EXP($C$5+SQRT($C$4)*I492)^0.5</f>
        <v/>
      </c>
      <c r="T492" s="17">
        <f>S492*EXP($C$5+SQRT($C$4)*J492)+(Projection!$J$20+MAX(0,Projection!$I$24-S492)/Projection!$C$4-Projection!$J$21)*EXP($C$5+SQRT($C$4)*J492)^0.5</f>
        <v/>
      </c>
      <c r="U492" s="17">
        <f>T492*EXP($C$5+SQRT($C$4)*K492)+(Projection!$K$20+MAX(0,Projection!$J$24-T492)/Projection!$C$4-Projection!$K$21)*EXP($C$5+SQRT($C$4)*K492)^0.5</f>
        <v/>
      </c>
      <c r="V492" s="17">
        <f>U492*EXP($C$5+SQRT($C$4)*L492)+(Projection!$L$20+MAX(0,Projection!$K$24-U492)/Projection!$C$4-Projection!$L$21)*EXP($C$5+SQRT($C$4)*L492)^0.5</f>
        <v/>
      </c>
      <c r="W492" s="13">
        <f>M492/Projection!$C$24</f>
        <v/>
      </c>
      <c r="X492" s="13">
        <f>N492/Projection!$D$24</f>
        <v/>
      </c>
      <c r="Y492" s="13">
        <f>O492/Projection!$E$24</f>
        <v/>
      </c>
      <c r="Z492" s="13">
        <f>P492/Projection!$F$24</f>
        <v/>
      </c>
      <c r="AA492" s="13">
        <f>Q492/Projection!$G$24</f>
        <v/>
      </c>
      <c r="AB492" s="13">
        <f>R492/Projection!$H$24</f>
        <v/>
      </c>
      <c r="AC492" s="13">
        <f>S492/Projection!$I$24</f>
        <v/>
      </c>
      <c r="AD492" s="13">
        <f>T492/Projection!$J$24</f>
        <v/>
      </c>
      <c r="AE492" s="13">
        <f>U492/Projection!$K$24</f>
        <v/>
      </c>
      <c r="AF492" s="13">
        <f>V492/Projection!$L$24</f>
        <v/>
      </c>
      <c r="AG492" s="13">
        <f>MIN(W492:AF492)</f>
        <v/>
      </c>
    </row>
    <row r="493">
      <c r="B493" s="2" t="n">
        <v>480</v>
      </c>
      <c r="C493" s="20" t="n">
        <v>0.440918</v>
      </c>
      <c r="D493" s="20" t="n">
        <v>0.098275</v>
      </c>
      <c r="E493" s="20" t="n">
        <v>0.843351</v>
      </c>
      <c r="F493" s="20" t="n">
        <v>-0.273142</v>
      </c>
      <c r="G493" s="20" t="n">
        <v>-0.480559</v>
      </c>
      <c r="H493" s="20" t="n">
        <v>-0.288773</v>
      </c>
      <c r="I493" s="20" t="n">
        <v>-1.123692</v>
      </c>
      <c r="J493" s="20" t="n">
        <v>0.095489</v>
      </c>
      <c r="K493" s="20" t="n">
        <v>-1.528329</v>
      </c>
      <c r="L493" s="20" t="n">
        <v>0.130353</v>
      </c>
      <c r="M493" s="17">
        <f>Projection!$C$13*EXP($C$5+SQRT($C$4)*C493)+(Projection!$C$20+MAX(0,Projection!$C$14-Projection!$C$13)/Projection!$C$4-Projection!$C$21)*EXP($C$5+SQRT($C$4)*C493)^0.5</f>
        <v/>
      </c>
      <c r="N493" s="17">
        <f>M493*EXP($C$5+SQRT($C$4)*D493)+(Projection!$D$20+MAX(0,Projection!$C$24-M493)/Projection!$C$4-Projection!$D$21)*EXP($C$5+SQRT($C$4)*D493)^0.5</f>
        <v/>
      </c>
      <c r="O493" s="17">
        <f>N493*EXP($C$5+SQRT($C$4)*E493)+(Projection!$E$20+MAX(0,Projection!$D$24-N493)/Projection!$C$4-Projection!$E$21)*EXP($C$5+SQRT($C$4)*E493)^0.5</f>
        <v/>
      </c>
      <c r="P493" s="17">
        <f>O493*EXP($C$5+SQRT($C$4)*F493)+(Projection!$F$20+MAX(0,Projection!$E$24-O493)/Projection!$C$4-Projection!$F$21)*EXP($C$5+SQRT($C$4)*F493)^0.5</f>
        <v/>
      </c>
      <c r="Q493" s="17">
        <f>P493*EXP($C$5+SQRT($C$4)*G493)+(Projection!$G$20+MAX(0,Projection!$F$24-P493)/Projection!$C$4-Projection!$G$21)*EXP($C$5+SQRT($C$4)*G493)^0.5</f>
        <v/>
      </c>
      <c r="R493" s="17">
        <f>Q493*EXP($C$5+SQRT($C$4)*H493)+(Projection!$H$20+MAX(0,Projection!$G$24-Q493)/Projection!$C$4-Projection!$H$21)*EXP($C$5+SQRT($C$4)*H493)^0.5</f>
        <v/>
      </c>
      <c r="S493" s="17">
        <f>R493*EXP($C$5+SQRT($C$4)*I493)+(Projection!$I$20+MAX(0,Projection!$H$24-R493)/Projection!$C$4-Projection!$I$21)*EXP($C$5+SQRT($C$4)*I493)^0.5</f>
        <v/>
      </c>
      <c r="T493" s="17">
        <f>S493*EXP($C$5+SQRT($C$4)*J493)+(Projection!$J$20+MAX(0,Projection!$I$24-S493)/Projection!$C$4-Projection!$J$21)*EXP($C$5+SQRT($C$4)*J493)^0.5</f>
        <v/>
      </c>
      <c r="U493" s="17">
        <f>T493*EXP($C$5+SQRT($C$4)*K493)+(Projection!$K$20+MAX(0,Projection!$J$24-T493)/Projection!$C$4-Projection!$K$21)*EXP($C$5+SQRT($C$4)*K493)^0.5</f>
        <v/>
      </c>
      <c r="V493" s="17">
        <f>U493*EXP($C$5+SQRT($C$4)*L493)+(Projection!$L$20+MAX(0,Projection!$K$24-U493)/Projection!$C$4-Projection!$L$21)*EXP($C$5+SQRT($C$4)*L493)^0.5</f>
        <v/>
      </c>
      <c r="W493" s="13">
        <f>M493/Projection!$C$24</f>
        <v/>
      </c>
      <c r="X493" s="13">
        <f>N493/Projection!$D$24</f>
        <v/>
      </c>
      <c r="Y493" s="13">
        <f>O493/Projection!$E$24</f>
        <v/>
      </c>
      <c r="Z493" s="13">
        <f>P493/Projection!$F$24</f>
        <v/>
      </c>
      <c r="AA493" s="13">
        <f>Q493/Projection!$G$24</f>
        <v/>
      </c>
      <c r="AB493" s="13">
        <f>R493/Projection!$H$24</f>
        <v/>
      </c>
      <c r="AC493" s="13">
        <f>S493/Projection!$I$24</f>
        <v/>
      </c>
      <c r="AD493" s="13">
        <f>T493/Projection!$J$24</f>
        <v/>
      </c>
      <c r="AE493" s="13">
        <f>U493/Projection!$K$24</f>
        <v/>
      </c>
      <c r="AF493" s="13">
        <f>V493/Projection!$L$24</f>
        <v/>
      </c>
      <c r="AG493" s="13">
        <f>MIN(W493:AF493)</f>
        <v/>
      </c>
    </row>
    <row r="494">
      <c r="B494" s="2" t="n">
        <v>481</v>
      </c>
      <c r="C494" s="20" t="n">
        <v>-1.125612</v>
      </c>
      <c r="D494" s="20" t="n">
        <v>0.999696</v>
      </c>
      <c r="E494" s="20" t="n">
        <v>-0.603414</v>
      </c>
      <c r="F494" s="20" t="n">
        <v>1.355899</v>
      </c>
      <c r="G494" s="20" t="n">
        <v>0.43056</v>
      </c>
      <c r="H494" s="20" t="n">
        <v>1.518223</v>
      </c>
      <c r="I494" s="20" t="n">
        <v>-0.104364</v>
      </c>
      <c r="J494" s="20" t="n">
        <v>1.21053</v>
      </c>
      <c r="K494" s="20" t="n">
        <v>0.157777</v>
      </c>
      <c r="L494" s="20" t="n">
        <v>-2.490139</v>
      </c>
      <c r="M494" s="17">
        <f>Projection!$C$13*EXP($C$5+SQRT($C$4)*C494)+(Projection!$C$20+MAX(0,Projection!$C$14-Projection!$C$13)/Projection!$C$4-Projection!$C$21)*EXP($C$5+SQRT($C$4)*C494)^0.5</f>
        <v/>
      </c>
      <c r="N494" s="17">
        <f>M494*EXP($C$5+SQRT($C$4)*D494)+(Projection!$D$20+MAX(0,Projection!$C$24-M494)/Projection!$C$4-Projection!$D$21)*EXP($C$5+SQRT($C$4)*D494)^0.5</f>
        <v/>
      </c>
      <c r="O494" s="17">
        <f>N494*EXP($C$5+SQRT($C$4)*E494)+(Projection!$E$20+MAX(0,Projection!$D$24-N494)/Projection!$C$4-Projection!$E$21)*EXP($C$5+SQRT($C$4)*E494)^0.5</f>
        <v/>
      </c>
      <c r="P494" s="17">
        <f>O494*EXP($C$5+SQRT($C$4)*F494)+(Projection!$F$20+MAX(0,Projection!$E$24-O494)/Projection!$C$4-Projection!$F$21)*EXP($C$5+SQRT($C$4)*F494)^0.5</f>
        <v/>
      </c>
      <c r="Q494" s="17">
        <f>P494*EXP($C$5+SQRT($C$4)*G494)+(Projection!$G$20+MAX(0,Projection!$F$24-P494)/Projection!$C$4-Projection!$G$21)*EXP($C$5+SQRT($C$4)*G494)^0.5</f>
        <v/>
      </c>
      <c r="R494" s="17">
        <f>Q494*EXP($C$5+SQRT($C$4)*H494)+(Projection!$H$20+MAX(0,Projection!$G$24-Q494)/Projection!$C$4-Projection!$H$21)*EXP($C$5+SQRT($C$4)*H494)^0.5</f>
        <v/>
      </c>
      <c r="S494" s="17">
        <f>R494*EXP($C$5+SQRT($C$4)*I494)+(Projection!$I$20+MAX(0,Projection!$H$24-R494)/Projection!$C$4-Projection!$I$21)*EXP($C$5+SQRT($C$4)*I494)^0.5</f>
        <v/>
      </c>
      <c r="T494" s="17">
        <f>S494*EXP($C$5+SQRT($C$4)*J494)+(Projection!$J$20+MAX(0,Projection!$I$24-S494)/Projection!$C$4-Projection!$J$21)*EXP($C$5+SQRT($C$4)*J494)^0.5</f>
        <v/>
      </c>
      <c r="U494" s="17">
        <f>T494*EXP($C$5+SQRT($C$4)*K494)+(Projection!$K$20+MAX(0,Projection!$J$24-T494)/Projection!$C$4-Projection!$K$21)*EXP($C$5+SQRT($C$4)*K494)^0.5</f>
        <v/>
      </c>
      <c r="V494" s="17">
        <f>U494*EXP($C$5+SQRT($C$4)*L494)+(Projection!$L$20+MAX(0,Projection!$K$24-U494)/Projection!$C$4-Projection!$L$21)*EXP($C$5+SQRT($C$4)*L494)^0.5</f>
        <v/>
      </c>
      <c r="W494" s="13">
        <f>M494/Projection!$C$24</f>
        <v/>
      </c>
      <c r="X494" s="13">
        <f>N494/Projection!$D$24</f>
        <v/>
      </c>
      <c r="Y494" s="13">
        <f>O494/Projection!$E$24</f>
        <v/>
      </c>
      <c r="Z494" s="13">
        <f>P494/Projection!$F$24</f>
        <v/>
      </c>
      <c r="AA494" s="13">
        <f>Q494/Projection!$G$24</f>
        <v/>
      </c>
      <c r="AB494" s="13">
        <f>R494/Projection!$H$24</f>
        <v/>
      </c>
      <c r="AC494" s="13">
        <f>S494/Projection!$I$24</f>
        <v/>
      </c>
      <c r="AD494" s="13">
        <f>T494/Projection!$J$24</f>
        <v/>
      </c>
      <c r="AE494" s="13">
        <f>U494/Projection!$K$24</f>
        <v/>
      </c>
      <c r="AF494" s="13">
        <f>V494/Projection!$L$24</f>
        <v/>
      </c>
      <c r="AG494" s="13">
        <f>MIN(W494:AF494)</f>
        <v/>
      </c>
    </row>
    <row r="495">
      <c r="B495" s="2" t="n">
        <v>482</v>
      </c>
      <c r="C495" s="20" t="n">
        <v>-0.300778</v>
      </c>
      <c r="D495" s="20" t="n">
        <v>0.016253</v>
      </c>
      <c r="E495" s="20" t="n">
        <v>-0.474182</v>
      </c>
      <c r="F495" s="20" t="n">
        <v>-1.355298</v>
      </c>
      <c r="G495" s="20" t="n">
        <v>-1.103506</v>
      </c>
      <c r="H495" s="20" t="n">
        <v>0.371893</v>
      </c>
      <c r="I495" s="20" t="n">
        <v>-0.348237</v>
      </c>
      <c r="J495" s="20" t="n">
        <v>-1.556337</v>
      </c>
      <c r="K495" s="20" t="n">
        <v>-2.204023</v>
      </c>
      <c r="L495" s="20" t="n">
        <v>0.644294</v>
      </c>
      <c r="M495" s="17">
        <f>Projection!$C$13*EXP($C$5+SQRT($C$4)*C495)+(Projection!$C$20+MAX(0,Projection!$C$14-Projection!$C$13)/Projection!$C$4-Projection!$C$21)*EXP($C$5+SQRT($C$4)*C495)^0.5</f>
        <v/>
      </c>
      <c r="N495" s="17">
        <f>M495*EXP($C$5+SQRT($C$4)*D495)+(Projection!$D$20+MAX(0,Projection!$C$24-M495)/Projection!$C$4-Projection!$D$21)*EXP($C$5+SQRT($C$4)*D495)^0.5</f>
        <v/>
      </c>
      <c r="O495" s="17">
        <f>N495*EXP($C$5+SQRT($C$4)*E495)+(Projection!$E$20+MAX(0,Projection!$D$24-N495)/Projection!$C$4-Projection!$E$21)*EXP($C$5+SQRT($C$4)*E495)^0.5</f>
        <v/>
      </c>
      <c r="P495" s="17">
        <f>O495*EXP($C$5+SQRT($C$4)*F495)+(Projection!$F$20+MAX(0,Projection!$E$24-O495)/Projection!$C$4-Projection!$F$21)*EXP($C$5+SQRT($C$4)*F495)^0.5</f>
        <v/>
      </c>
      <c r="Q495" s="17">
        <f>P495*EXP($C$5+SQRT($C$4)*G495)+(Projection!$G$20+MAX(0,Projection!$F$24-P495)/Projection!$C$4-Projection!$G$21)*EXP($C$5+SQRT($C$4)*G495)^0.5</f>
        <v/>
      </c>
      <c r="R495" s="17">
        <f>Q495*EXP($C$5+SQRT($C$4)*H495)+(Projection!$H$20+MAX(0,Projection!$G$24-Q495)/Projection!$C$4-Projection!$H$21)*EXP($C$5+SQRT($C$4)*H495)^0.5</f>
        <v/>
      </c>
      <c r="S495" s="17">
        <f>R495*EXP($C$5+SQRT($C$4)*I495)+(Projection!$I$20+MAX(0,Projection!$H$24-R495)/Projection!$C$4-Projection!$I$21)*EXP($C$5+SQRT($C$4)*I495)^0.5</f>
        <v/>
      </c>
      <c r="T495" s="17">
        <f>S495*EXP($C$5+SQRT($C$4)*J495)+(Projection!$J$20+MAX(0,Projection!$I$24-S495)/Projection!$C$4-Projection!$J$21)*EXP($C$5+SQRT($C$4)*J495)^0.5</f>
        <v/>
      </c>
      <c r="U495" s="17">
        <f>T495*EXP($C$5+SQRT($C$4)*K495)+(Projection!$K$20+MAX(0,Projection!$J$24-T495)/Projection!$C$4-Projection!$K$21)*EXP($C$5+SQRT($C$4)*K495)^0.5</f>
        <v/>
      </c>
      <c r="V495" s="17">
        <f>U495*EXP($C$5+SQRT($C$4)*L495)+(Projection!$L$20+MAX(0,Projection!$K$24-U495)/Projection!$C$4-Projection!$L$21)*EXP($C$5+SQRT($C$4)*L495)^0.5</f>
        <v/>
      </c>
      <c r="W495" s="13">
        <f>M495/Projection!$C$24</f>
        <v/>
      </c>
      <c r="X495" s="13">
        <f>N495/Projection!$D$24</f>
        <v/>
      </c>
      <c r="Y495" s="13">
        <f>O495/Projection!$E$24</f>
        <v/>
      </c>
      <c r="Z495" s="13">
        <f>P495/Projection!$F$24</f>
        <v/>
      </c>
      <c r="AA495" s="13">
        <f>Q495/Projection!$G$24</f>
        <v/>
      </c>
      <c r="AB495" s="13">
        <f>R495/Projection!$H$24</f>
        <v/>
      </c>
      <c r="AC495" s="13">
        <f>S495/Projection!$I$24</f>
        <v/>
      </c>
      <c r="AD495" s="13">
        <f>T495/Projection!$J$24</f>
        <v/>
      </c>
      <c r="AE495" s="13">
        <f>U495/Projection!$K$24</f>
        <v/>
      </c>
      <c r="AF495" s="13">
        <f>V495/Projection!$L$24</f>
        <v/>
      </c>
      <c r="AG495" s="13">
        <f>MIN(W495:AF495)</f>
        <v/>
      </c>
    </row>
    <row r="496">
      <c r="B496" s="2" t="n">
        <v>483</v>
      </c>
      <c r="C496" s="20" t="n">
        <v>-0.866887</v>
      </c>
      <c r="D496" s="20" t="n">
        <v>-0.474257</v>
      </c>
      <c r="E496" s="20" t="n">
        <v>-1.208069</v>
      </c>
      <c r="F496" s="20" t="n">
        <v>0.817134</v>
      </c>
      <c r="G496" s="20" t="n">
        <v>1.218072</v>
      </c>
      <c r="H496" s="20" t="n">
        <v>-1.108926</v>
      </c>
      <c r="I496" s="20" t="n">
        <v>-0.495335</v>
      </c>
      <c r="J496" s="20" t="n">
        <v>-1.185835</v>
      </c>
      <c r="K496" s="20" t="n">
        <v>-0.929274</v>
      </c>
      <c r="L496" s="20" t="n">
        <v>0.742834</v>
      </c>
      <c r="M496" s="17">
        <f>Projection!$C$13*EXP($C$5+SQRT($C$4)*C496)+(Projection!$C$20+MAX(0,Projection!$C$14-Projection!$C$13)/Projection!$C$4-Projection!$C$21)*EXP($C$5+SQRT($C$4)*C496)^0.5</f>
        <v/>
      </c>
      <c r="N496" s="17">
        <f>M496*EXP($C$5+SQRT($C$4)*D496)+(Projection!$D$20+MAX(0,Projection!$C$24-M496)/Projection!$C$4-Projection!$D$21)*EXP($C$5+SQRT($C$4)*D496)^0.5</f>
        <v/>
      </c>
      <c r="O496" s="17">
        <f>N496*EXP($C$5+SQRT($C$4)*E496)+(Projection!$E$20+MAX(0,Projection!$D$24-N496)/Projection!$C$4-Projection!$E$21)*EXP($C$5+SQRT($C$4)*E496)^0.5</f>
        <v/>
      </c>
      <c r="P496" s="17">
        <f>O496*EXP($C$5+SQRT($C$4)*F496)+(Projection!$F$20+MAX(0,Projection!$E$24-O496)/Projection!$C$4-Projection!$F$21)*EXP($C$5+SQRT($C$4)*F496)^0.5</f>
        <v/>
      </c>
      <c r="Q496" s="17">
        <f>P496*EXP($C$5+SQRT($C$4)*G496)+(Projection!$G$20+MAX(0,Projection!$F$24-P496)/Projection!$C$4-Projection!$G$21)*EXP($C$5+SQRT($C$4)*G496)^0.5</f>
        <v/>
      </c>
      <c r="R496" s="17">
        <f>Q496*EXP($C$5+SQRT($C$4)*H496)+(Projection!$H$20+MAX(0,Projection!$G$24-Q496)/Projection!$C$4-Projection!$H$21)*EXP($C$5+SQRT($C$4)*H496)^0.5</f>
        <v/>
      </c>
      <c r="S496" s="17">
        <f>R496*EXP($C$5+SQRT($C$4)*I496)+(Projection!$I$20+MAX(0,Projection!$H$24-R496)/Projection!$C$4-Projection!$I$21)*EXP($C$5+SQRT($C$4)*I496)^0.5</f>
        <v/>
      </c>
      <c r="T496" s="17">
        <f>S496*EXP($C$5+SQRT($C$4)*J496)+(Projection!$J$20+MAX(0,Projection!$I$24-S496)/Projection!$C$4-Projection!$J$21)*EXP($C$5+SQRT($C$4)*J496)^0.5</f>
        <v/>
      </c>
      <c r="U496" s="17">
        <f>T496*EXP($C$5+SQRT($C$4)*K496)+(Projection!$K$20+MAX(0,Projection!$J$24-T496)/Projection!$C$4-Projection!$K$21)*EXP($C$5+SQRT($C$4)*K496)^0.5</f>
        <v/>
      </c>
      <c r="V496" s="17">
        <f>U496*EXP($C$5+SQRT($C$4)*L496)+(Projection!$L$20+MAX(0,Projection!$K$24-U496)/Projection!$C$4-Projection!$L$21)*EXP($C$5+SQRT($C$4)*L496)^0.5</f>
        <v/>
      </c>
      <c r="W496" s="13">
        <f>M496/Projection!$C$24</f>
        <v/>
      </c>
      <c r="X496" s="13">
        <f>N496/Projection!$D$24</f>
        <v/>
      </c>
      <c r="Y496" s="13">
        <f>O496/Projection!$E$24</f>
        <v/>
      </c>
      <c r="Z496" s="13">
        <f>P496/Projection!$F$24</f>
        <v/>
      </c>
      <c r="AA496" s="13">
        <f>Q496/Projection!$G$24</f>
        <v/>
      </c>
      <c r="AB496" s="13">
        <f>R496/Projection!$H$24</f>
        <v/>
      </c>
      <c r="AC496" s="13">
        <f>S496/Projection!$I$24</f>
        <v/>
      </c>
      <c r="AD496" s="13">
        <f>T496/Projection!$J$24</f>
        <v/>
      </c>
      <c r="AE496" s="13">
        <f>U496/Projection!$K$24</f>
        <v/>
      </c>
      <c r="AF496" s="13">
        <f>V496/Projection!$L$24</f>
        <v/>
      </c>
      <c r="AG496" s="13">
        <f>MIN(W496:AF496)</f>
        <v/>
      </c>
    </row>
    <row r="497">
      <c r="B497" s="2" t="n">
        <v>484</v>
      </c>
      <c r="C497" s="20" t="n">
        <v>-0.514888</v>
      </c>
      <c r="D497" s="20" t="n">
        <v>-2.433207</v>
      </c>
      <c r="E497" s="20" t="n">
        <v>-0.586331</v>
      </c>
      <c r="F497" s="20" t="n">
        <v>-0.125857</v>
      </c>
      <c r="G497" s="20" t="n">
        <v>-0.403437</v>
      </c>
      <c r="H497" s="20" t="n">
        <v>0.035369</v>
      </c>
      <c r="I497" s="20" t="n">
        <v>-1.486352</v>
      </c>
      <c r="J497" s="20" t="n">
        <v>-0.200314</v>
      </c>
      <c r="K497" s="20" t="n">
        <v>-1.871789</v>
      </c>
      <c r="L497" s="20" t="n">
        <v>-2.379878</v>
      </c>
      <c r="M497" s="17">
        <f>Projection!$C$13*EXP($C$5+SQRT($C$4)*C497)+(Projection!$C$20+MAX(0,Projection!$C$14-Projection!$C$13)/Projection!$C$4-Projection!$C$21)*EXP($C$5+SQRT($C$4)*C497)^0.5</f>
        <v/>
      </c>
      <c r="N497" s="17">
        <f>M497*EXP($C$5+SQRT($C$4)*D497)+(Projection!$D$20+MAX(0,Projection!$C$24-M497)/Projection!$C$4-Projection!$D$21)*EXP($C$5+SQRT($C$4)*D497)^0.5</f>
        <v/>
      </c>
      <c r="O497" s="17">
        <f>N497*EXP($C$5+SQRT($C$4)*E497)+(Projection!$E$20+MAX(0,Projection!$D$24-N497)/Projection!$C$4-Projection!$E$21)*EXP($C$5+SQRT($C$4)*E497)^0.5</f>
        <v/>
      </c>
      <c r="P497" s="17">
        <f>O497*EXP($C$5+SQRT($C$4)*F497)+(Projection!$F$20+MAX(0,Projection!$E$24-O497)/Projection!$C$4-Projection!$F$21)*EXP($C$5+SQRT($C$4)*F497)^0.5</f>
        <v/>
      </c>
      <c r="Q497" s="17">
        <f>P497*EXP($C$5+SQRT($C$4)*G497)+(Projection!$G$20+MAX(0,Projection!$F$24-P497)/Projection!$C$4-Projection!$G$21)*EXP($C$5+SQRT($C$4)*G497)^0.5</f>
        <v/>
      </c>
      <c r="R497" s="17">
        <f>Q497*EXP($C$5+SQRT($C$4)*H497)+(Projection!$H$20+MAX(0,Projection!$G$24-Q497)/Projection!$C$4-Projection!$H$21)*EXP($C$5+SQRT($C$4)*H497)^0.5</f>
        <v/>
      </c>
      <c r="S497" s="17">
        <f>R497*EXP($C$5+SQRT($C$4)*I497)+(Projection!$I$20+MAX(0,Projection!$H$24-R497)/Projection!$C$4-Projection!$I$21)*EXP($C$5+SQRT($C$4)*I497)^0.5</f>
        <v/>
      </c>
      <c r="T497" s="17">
        <f>S497*EXP($C$5+SQRT($C$4)*J497)+(Projection!$J$20+MAX(0,Projection!$I$24-S497)/Projection!$C$4-Projection!$J$21)*EXP($C$5+SQRT($C$4)*J497)^0.5</f>
        <v/>
      </c>
      <c r="U497" s="17">
        <f>T497*EXP($C$5+SQRT($C$4)*K497)+(Projection!$K$20+MAX(0,Projection!$J$24-T497)/Projection!$C$4-Projection!$K$21)*EXP($C$5+SQRT($C$4)*K497)^0.5</f>
        <v/>
      </c>
      <c r="V497" s="17">
        <f>U497*EXP($C$5+SQRT($C$4)*L497)+(Projection!$L$20+MAX(0,Projection!$K$24-U497)/Projection!$C$4-Projection!$L$21)*EXP($C$5+SQRT($C$4)*L497)^0.5</f>
        <v/>
      </c>
      <c r="W497" s="13">
        <f>M497/Projection!$C$24</f>
        <v/>
      </c>
      <c r="X497" s="13">
        <f>N497/Projection!$D$24</f>
        <v/>
      </c>
      <c r="Y497" s="13">
        <f>O497/Projection!$E$24</f>
        <v/>
      </c>
      <c r="Z497" s="13">
        <f>P497/Projection!$F$24</f>
        <v/>
      </c>
      <c r="AA497" s="13">
        <f>Q497/Projection!$G$24</f>
        <v/>
      </c>
      <c r="AB497" s="13">
        <f>R497/Projection!$H$24</f>
        <v/>
      </c>
      <c r="AC497" s="13">
        <f>S497/Projection!$I$24</f>
        <v/>
      </c>
      <c r="AD497" s="13">
        <f>T497/Projection!$J$24</f>
        <v/>
      </c>
      <c r="AE497" s="13">
        <f>U497/Projection!$K$24</f>
        <v/>
      </c>
      <c r="AF497" s="13">
        <f>V497/Projection!$L$24</f>
        <v/>
      </c>
      <c r="AG497" s="13">
        <f>MIN(W497:AF497)</f>
        <v/>
      </c>
    </row>
    <row r="498">
      <c r="B498" s="2" t="n">
        <v>485</v>
      </c>
      <c r="C498" s="20" t="n">
        <v>-0.31051</v>
      </c>
      <c r="D498" s="20" t="n">
        <v>0.958613</v>
      </c>
      <c r="E498" s="20" t="n">
        <v>1.423094</v>
      </c>
      <c r="F498" s="20" t="n">
        <v>1.272435</v>
      </c>
      <c r="G498" s="20" t="n">
        <v>1.068439</v>
      </c>
      <c r="H498" s="20" t="n">
        <v>-0.535061</v>
      </c>
      <c r="I498" s="20" t="n">
        <v>0.163569</v>
      </c>
      <c r="J498" s="20" t="n">
        <v>-0.421133</v>
      </c>
      <c r="K498" s="20" t="n">
        <v>0.031268</v>
      </c>
      <c r="L498" s="20" t="n">
        <v>-0.387315</v>
      </c>
      <c r="M498" s="17">
        <f>Projection!$C$13*EXP($C$5+SQRT($C$4)*C498)+(Projection!$C$20+MAX(0,Projection!$C$14-Projection!$C$13)/Projection!$C$4-Projection!$C$21)*EXP($C$5+SQRT($C$4)*C498)^0.5</f>
        <v/>
      </c>
      <c r="N498" s="17">
        <f>M498*EXP($C$5+SQRT($C$4)*D498)+(Projection!$D$20+MAX(0,Projection!$C$24-M498)/Projection!$C$4-Projection!$D$21)*EXP($C$5+SQRT($C$4)*D498)^0.5</f>
        <v/>
      </c>
      <c r="O498" s="17">
        <f>N498*EXP($C$5+SQRT($C$4)*E498)+(Projection!$E$20+MAX(0,Projection!$D$24-N498)/Projection!$C$4-Projection!$E$21)*EXP($C$5+SQRT($C$4)*E498)^0.5</f>
        <v/>
      </c>
      <c r="P498" s="17">
        <f>O498*EXP($C$5+SQRT($C$4)*F498)+(Projection!$F$20+MAX(0,Projection!$E$24-O498)/Projection!$C$4-Projection!$F$21)*EXP($C$5+SQRT($C$4)*F498)^0.5</f>
        <v/>
      </c>
      <c r="Q498" s="17">
        <f>P498*EXP($C$5+SQRT($C$4)*G498)+(Projection!$G$20+MAX(0,Projection!$F$24-P498)/Projection!$C$4-Projection!$G$21)*EXP($C$5+SQRT($C$4)*G498)^0.5</f>
        <v/>
      </c>
      <c r="R498" s="17">
        <f>Q498*EXP($C$5+SQRT($C$4)*H498)+(Projection!$H$20+MAX(0,Projection!$G$24-Q498)/Projection!$C$4-Projection!$H$21)*EXP($C$5+SQRT($C$4)*H498)^0.5</f>
        <v/>
      </c>
      <c r="S498" s="17">
        <f>R498*EXP($C$5+SQRT($C$4)*I498)+(Projection!$I$20+MAX(0,Projection!$H$24-R498)/Projection!$C$4-Projection!$I$21)*EXP($C$5+SQRT($C$4)*I498)^0.5</f>
        <v/>
      </c>
      <c r="T498" s="17">
        <f>S498*EXP($C$5+SQRT($C$4)*J498)+(Projection!$J$20+MAX(0,Projection!$I$24-S498)/Projection!$C$4-Projection!$J$21)*EXP($C$5+SQRT($C$4)*J498)^0.5</f>
        <v/>
      </c>
      <c r="U498" s="17">
        <f>T498*EXP($C$5+SQRT($C$4)*K498)+(Projection!$K$20+MAX(0,Projection!$J$24-T498)/Projection!$C$4-Projection!$K$21)*EXP($C$5+SQRT($C$4)*K498)^0.5</f>
        <v/>
      </c>
      <c r="V498" s="17">
        <f>U498*EXP($C$5+SQRT($C$4)*L498)+(Projection!$L$20+MAX(0,Projection!$K$24-U498)/Projection!$C$4-Projection!$L$21)*EXP($C$5+SQRT($C$4)*L498)^0.5</f>
        <v/>
      </c>
      <c r="W498" s="13">
        <f>M498/Projection!$C$24</f>
        <v/>
      </c>
      <c r="X498" s="13">
        <f>N498/Projection!$D$24</f>
        <v/>
      </c>
      <c r="Y498" s="13">
        <f>O498/Projection!$E$24</f>
        <v/>
      </c>
      <c r="Z498" s="13">
        <f>P498/Projection!$F$24</f>
        <v/>
      </c>
      <c r="AA498" s="13">
        <f>Q498/Projection!$G$24</f>
        <v/>
      </c>
      <c r="AB498" s="13">
        <f>R498/Projection!$H$24</f>
        <v/>
      </c>
      <c r="AC498" s="13">
        <f>S498/Projection!$I$24</f>
        <v/>
      </c>
      <c r="AD498" s="13">
        <f>T498/Projection!$J$24</f>
        <v/>
      </c>
      <c r="AE498" s="13">
        <f>U498/Projection!$K$24</f>
        <v/>
      </c>
      <c r="AF498" s="13">
        <f>V498/Projection!$L$24</f>
        <v/>
      </c>
      <c r="AG498" s="13">
        <f>MIN(W498:AF498)</f>
        <v/>
      </c>
    </row>
    <row r="499">
      <c r="B499" s="2" t="n">
        <v>486</v>
      </c>
      <c r="C499" s="20" t="n">
        <v>0.12285</v>
      </c>
      <c r="D499" s="20" t="n">
        <v>0.671415</v>
      </c>
      <c r="E499" s="20" t="n">
        <v>0.546712</v>
      </c>
      <c r="F499" s="20" t="n">
        <v>0.759087</v>
      </c>
      <c r="G499" s="20" t="n">
        <v>-1.448699</v>
      </c>
      <c r="H499" s="20" t="n">
        <v>-1.358534</v>
      </c>
      <c r="I499" s="20" t="n">
        <v>1.480842</v>
      </c>
      <c r="J499" s="20" t="n">
        <v>0.884657</v>
      </c>
      <c r="K499" s="20" t="n">
        <v>0.37578</v>
      </c>
      <c r="L499" s="20" t="n">
        <v>-2.185433</v>
      </c>
      <c r="M499" s="17">
        <f>Projection!$C$13*EXP($C$5+SQRT($C$4)*C499)+(Projection!$C$20+MAX(0,Projection!$C$14-Projection!$C$13)/Projection!$C$4-Projection!$C$21)*EXP($C$5+SQRT($C$4)*C499)^0.5</f>
        <v/>
      </c>
      <c r="N499" s="17">
        <f>M499*EXP($C$5+SQRT($C$4)*D499)+(Projection!$D$20+MAX(0,Projection!$C$24-M499)/Projection!$C$4-Projection!$D$21)*EXP($C$5+SQRT($C$4)*D499)^0.5</f>
        <v/>
      </c>
      <c r="O499" s="17">
        <f>N499*EXP($C$5+SQRT($C$4)*E499)+(Projection!$E$20+MAX(0,Projection!$D$24-N499)/Projection!$C$4-Projection!$E$21)*EXP($C$5+SQRT($C$4)*E499)^0.5</f>
        <v/>
      </c>
      <c r="P499" s="17">
        <f>O499*EXP($C$5+SQRT($C$4)*F499)+(Projection!$F$20+MAX(0,Projection!$E$24-O499)/Projection!$C$4-Projection!$F$21)*EXP($C$5+SQRT($C$4)*F499)^0.5</f>
        <v/>
      </c>
      <c r="Q499" s="17">
        <f>P499*EXP($C$5+SQRT($C$4)*G499)+(Projection!$G$20+MAX(0,Projection!$F$24-P499)/Projection!$C$4-Projection!$G$21)*EXP($C$5+SQRT($C$4)*G499)^0.5</f>
        <v/>
      </c>
      <c r="R499" s="17">
        <f>Q499*EXP($C$5+SQRT($C$4)*H499)+(Projection!$H$20+MAX(0,Projection!$G$24-Q499)/Projection!$C$4-Projection!$H$21)*EXP($C$5+SQRT($C$4)*H499)^0.5</f>
        <v/>
      </c>
      <c r="S499" s="17">
        <f>R499*EXP($C$5+SQRT($C$4)*I499)+(Projection!$I$20+MAX(0,Projection!$H$24-R499)/Projection!$C$4-Projection!$I$21)*EXP($C$5+SQRT($C$4)*I499)^0.5</f>
        <v/>
      </c>
      <c r="T499" s="17">
        <f>S499*EXP($C$5+SQRT($C$4)*J499)+(Projection!$J$20+MAX(0,Projection!$I$24-S499)/Projection!$C$4-Projection!$J$21)*EXP($C$5+SQRT($C$4)*J499)^0.5</f>
        <v/>
      </c>
      <c r="U499" s="17">
        <f>T499*EXP($C$5+SQRT($C$4)*K499)+(Projection!$K$20+MAX(0,Projection!$J$24-T499)/Projection!$C$4-Projection!$K$21)*EXP($C$5+SQRT($C$4)*K499)^0.5</f>
        <v/>
      </c>
      <c r="V499" s="17">
        <f>U499*EXP($C$5+SQRT($C$4)*L499)+(Projection!$L$20+MAX(0,Projection!$K$24-U499)/Projection!$C$4-Projection!$L$21)*EXP($C$5+SQRT($C$4)*L499)^0.5</f>
        <v/>
      </c>
      <c r="W499" s="13">
        <f>M499/Projection!$C$24</f>
        <v/>
      </c>
      <c r="X499" s="13">
        <f>N499/Projection!$D$24</f>
        <v/>
      </c>
      <c r="Y499" s="13">
        <f>O499/Projection!$E$24</f>
        <v/>
      </c>
      <c r="Z499" s="13">
        <f>P499/Projection!$F$24</f>
        <v/>
      </c>
      <c r="AA499" s="13">
        <f>Q499/Projection!$G$24</f>
        <v/>
      </c>
      <c r="AB499" s="13">
        <f>R499/Projection!$H$24</f>
        <v/>
      </c>
      <c r="AC499" s="13">
        <f>S499/Projection!$I$24</f>
        <v/>
      </c>
      <c r="AD499" s="13">
        <f>T499/Projection!$J$24</f>
        <v/>
      </c>
      <c r="AE499" s="13">
        <f>U499/Projection!$K$24</f>
        <v/>
      </c>
      <c r="AF499" s="13">
        <f>V499/Projection!$L$24</f>
        <v/>
      </c>
      <c r="AG499" s="13">
        <f>MIN(W499:AF499)</f>
        <v/>
      </c>
    </row>
    <row r="500">
      <c r="B500" s="2" t="n">
        <v>487</v>
      </c>
      <c r="C500" s="20" t="n">
        <v>-0.592957</v>
      </c>
      <c r="D500" s="20" t="n">
        <v>0.233828</v>
      </c>
      <c r="E500" s="20" t="n">
        <v>0.429948</v>
      </c>
      <c r="F500" s="20" t="n">
        <v>-0.652558</v>
      </c>
      <c r="G500" s="20" t="n">
        <v>0.008529</v>
      </c>
      <c r="H500" s="20" t="n">
        <v>-1.620439</v>
      </c>
      <c r="I500" s="20" t="n">
        <v>0.708467</v>
      </c>
      <c r="J500" s="20" t="n">
        <v>-0.67522</v>
      </c>
      <c r="K500" s="20" t="n">
        <v>1.530467</v>
      </c>
      <c r="L500" s="20" t="n">
        <v>0.14389</v>
      </c>
      <c r="M500" s="17">
        <f>Projection!$C$13*EXP($C$5+SQRT($C$4)*C500)+(Projection!$C$20+MAX(0,Projection!$C$14-Projection!$C$13)/Projection!$C$4-Projection!$C$21)*EXP($C$5+SQRT($C$4)*C500)^0.5</f>
        <v/>
      </c>
      <c r="N500" s="17">
        <f>M500*EXP($C$5+SQRT($C$4)*D500)+(Projection!$D$20+MAX(0,Projection!$C$24-M500)/Projection!$C$4-Projection!$D$21)*EXP($C$5+SQRT($C$4)*D500)^0.5</f>
        <v/>
      </c>
      <c r="O500" s="17">
        <f>N500*EXP($C$5+SQRT($C$4)*E500)+(Projection!$E$20+MAX(0,Projection!$D$24-N500)/Projection!$C$4-Projection!$E$21)*EXP($C$5+SQRT($C$4)*E500)^0.5</f>
        <v/>
      </c>
      <c r="P500" s="17">
        <f>O500*EXP($C$5+SQRT($C$4)*F500)+(Projection!$F$20+MAX(0,Projection!$E$24-O500)/Projection!$C$4-Projection!$F$21)*EXP($C$5+SQRT($C$4)*F500)^0.5</f>
        <v/>
      </c>
      <c r="Q500" s="17">
        <f>P500*EXP($C$5+SQRT($C$4)*G500)+(Projection!$G$20+MAX(0,Projection!$F$24-P500)/Projection!$C$4-Projection!$G$21)*EXP($C$5+SQRT($C$4)*G500)^0.5</f>
        <v/>
      </c>
      <c r="R500" s="17">
        <f>Q500*EXP($C$5+SQRT($C$4)*H500)+(Projection!$H$20+MAX(0,Projection!$G$24-Q500)/Projection!$C$4-Projection!$H$21)*EXP($C$5+SQRT($C$4)*H500)^0.5</f>
        <v/>
      </c>
      <c r="S500" s="17">
        <f>R500*EXP($C$5+SQRT($C$4)*I500)+(Projection!$I$20+MAX(0,Projection!$H$24-R500)/Projection!$C$4-Projection!$I$21)*EXP($C$5+SQRT($C$4)*I500)^0.5</f>
        <v/>
      </c>
      <c r="T500" s="17">
        <f>S500*EXP($C$5+SQRT($C$4)*J500)+(Projection!$J$20+MAX(0,Projection!$I$24-S500)/Projection!$C$4-Projection!$J$21)*EXP($C$5+SQRT($C$4)*J500)^0.5</f>
        <v/>
      </c>
      <c r="U500" s="17">
        <f>T500*EXP($C$5+SQRT($C$4)*K500)+(Projection!$K$20+MAX(0,Projection!$J$24-T500)/Projection!$C$4-Projection!$K$21)*EXP($C$5+SQRT($C$4)*K500)^0.5</f>
        <v/>
      </c>
      <c r="V500" s="17">
        <f>U500*EXP($C$5+SQRT($C$4)*L500)+(Projection!$L$20+MAX(0,Projection!$K$24-U500)/Projection!$C$4-Projection!$L$21)*EXP($C$5+SQRT($C$4)*L500)^0.5</f>
        <v/>
      </c>
      <c r="W500" s="13">
        <f>M500/Projection!$C$24</f>
        <v/>
      </c>
      <c r="X500" s="13">
        <f>N500/Projection!$D$24</f>
        <v/>
      </c>
      <c r="Y500" s="13">
        <f>O500/Projection!$E$24</f>
        <v/>
      </c>
      <c r="Z500" s="13">
        <f>P500/Projection!$F$24</f>
        <v/>
      </c>
      <c r="AA500" s="13">
        <f>Q500/Projection!$G$24</f>
        <v/>
      </c>
      <c r="AB500" s="13">
        <f>R500/Projection!$H$24</f>
        <v/>
      </c>
      <c r="AC500" s="13">
        <f>S500/Projection!$I$24</f>
        <v/>
      </c>
      <c r="AD500" s="13">
        <f>T500/Projection!$J$24</f>
        <v/>
      </c>
      <c r="AE500" s="13">
        <f>U500/Projection!$K$24</f>
        <v/>
      </c>
      <c r="AF500" s="13">
        <f>V500/Projection!$L$24</f>
        <v/>
      </c>
      <c r="AG500" s="13">
        <f>MIN(W500:AF500)</f>
        <v/>
      </c>
    </row>
    <row r="501">
      <c r="B501" s="2" t="n">
        <v>488</v>
      </c>
      <c r="C501" s="20" t="n">
        <v>0.240425</v>
      </c>
      <c r="D501" s="20" t="n">
        <v>0.97011</v>
      </c>
      <c r="E501" s="20" t="n">
        <v>2.056073</v>
      </c>
      <c r="F501" s="20" t="n">
        <v>0.866458</v>
      </c>
      <c r="G501" s="20" t="n">
        <v>1.441369</v>
      </c>
      <c r="H501" s="20" t="n">
        <v>0.20167</v>
      </c>
      <c r="I501" s="20" t="n">
        <v>0.791849</v>
      </c>
      <c r="J501" s="20" t="n">
        <v>0.302321</v>
      </c>
      <c r="K501" s="20" t="n">
        <v>0.70028</v>
      </c>
      <c r="L501" s="20" t="n">
        <v>0.571136</v>
      </c>
      <c r="M501" s="17">
        <f>Projection!$C$13*EXP($C$5+SQRT($C$4)*C501)+(Projection!$C$20+MAX(0,Projection!$C$14-Projection!$C$13)/Projection!$C$4-Projection!$C$21)*EXP($C$5+SQRT($C$4)*C501)^0.5</f>
        <v/>
      </c>
      <c r="N501" s="17">
        <f>M501*EXP($C$5+SQRT($C$4)*D501)+(Projection!$D$20+MAX(0,Projection!$C$24-M501)/Projection!$C$4-Projection!$D$21)*EXP($C$5+SQRT($C$4)*D501)^0.5</f>
        <v/>
      </c>
      <c r="O501" s="17">
        <f>N501*EXP($C$5+SQRT($C$4)*E501)+(Projection!$E$20+MAX(0,Projection!$D$24-N501)/Projection!$C$4-Projection!$E$21)*EXP($C$5+SQRT($C$4)*E501)^0.5</f>
        <v/>
      </c>
      <c r="P501" s="17">
        <f>O501*EXP($C$5+SQRT($C$4)*F501)+(Projection!$F$20+MAX(0,Projection!$E$24-O501)/Projection!$C$4-Projection!$F$21)*EXP($C$5+SQRT($C$4)*F501)^0.5</f>
        <v/>
      </c>
      <c r="Q501" s="17">
        <f>P501*EXP($C$5+SQRT($C$4)*G501)+(Projection!$G$20+MAX(0,Projection!$F$24-P501)/Projection!$C$4-Projection!$G$21)*EXP($C$5+SQRT($C$4)*G501)^0.5</f>
        <v/>
      </c>
      <c r="R501" s="17">
        <f>Q501*EXP($C$5+SQRT($C$4)*H501)+(Projection!$H$20+MAX(0,Projection!$G$24-Q501)/Projection!$C$4-Projection!$H$21)*EXP($C$5+SQRT($C$4)*H501)^0.5</f>
        <v/>
      </c>
      <c r="S501" s="17">
        <f>R501*EXP($C$5+SQRT($C$4)*I501)+(Projection!$I$20+MAX(0,Projection!$H$24-R501)/Projection!$C$4-Projection!$I$21)*EXP($C$5+SQRT($C$4)*I501)^0.5</f>
        <v/>
      </c>
      <c r="T501" s="17">
        <f>S501*EXP($C$5+SQRT($C$4)*J501)+(Projection!$J$20+MAX(0,Projection!$I$24-S501)/Projection!$C$4-Projection!$J$21)*EXP($C$5+SQRT($C$4)*J501)^0.5</f>
        <v/>
      </c>
      <c r="U501" s="17">
        <f>T501*EXP($C$5+SQRT($C$4)*K501)+(Projection!$K$20+MAX(0,Projection!$J$24-T501)/Projection!$C$4-Projection!$K$21)*EXP($C$5+SQRT($C$4)*K501)^0.5</f>
        <v/>
      </c>
      <c r="V501" s="17">
        <f>U501*EXP($C$5+SQRT($C$4)*L501)+(Projection!$L$20+MAX(0,Projection!$K$24-U501)/Projection!$C$4-Projection!$L$21)*EXP($C$5+SQRT($C$4)*L501)^0.5</f>
        <v/>
      </c>
      <c r="W501" s="13">
        <f>M501/Projection!$C$24</f>
        <v/>
      </c>
      <c r="X501" s="13">
        <f>N501/Projection!$D$24</f>
        <v/>
      </c>
      <c r="Y501" s="13">
        <f>O501/Projection!$E$24</f>
        <v/>
      </c>
      <c r="Z501" s="13">
        <f>P501/Projection!$F$24</f>
        <v/>
      </c>
      <c r="AA501" s="13">
        <f>Q501/Projection!$G$24</f>
        <v/>
      </c>
      <c r="AB501" s="13">
        <f>R501/Projection!$H$24</f>
        <v/>
      </c>
      <c r="AC501" s="13">
        <f>S501/Projection!$I$24</f>
        <v/>
      </c>
      <c r="AD501" s="13">
        <f>T501/Projection!$J$24</f>
        <v/>
      </c>
      <c r="AE501" s="13">
        <f>U501/Projection!$K$24</f>
        <v/>
      </c>
      <c r="AF501" s="13">
        <f>V501/Projection!$L$24</f>
        <v/>
      </c>
      <c r="AG501" s="13">
        <f>MIN(W501:AF501)</f>
        <v/>
      </c>
    </row>
    <row r="502">
      <c r="B502" s="2" t="n">
        <v>489</v>
      </c>
      <c r="C502" s="20" t="n">
        <v>-1.698203</v>
      </c>
      <c r="D502" s="20" t="n">
        <v>-1.028562</v>
      </c>
      <c r="E502" s="20" t="n">
        <v>1.283726</v>
      </c>
      <c r="F502" s="20" t="n">
        <v>-0.397894</v>
      </c>
      <c r="G502" s="20" t="n">
        <v>-0.286173</v>
      </c>
      <c r="H502" s="20" t="n">
        <v>-0.168042</v>
      </c>
      <c r="I502" s="20" t="n">
        <v>0.81126</v>
      </c>
      <c r="J502" s="20" t="n">
        <v>-1.199952</v>
      </c>
      <c r="K502" s="20" t="n">
        <v>0.661064</v>
      </c>
      <c r="L502" s="20" t="n">
        <v>-2.219501</v>
      </c>
      <c r="M502" s="17">
        <f>Projection!$C$13*EXP($C$5+SQRT($C$4)*C502)+(Projection!$C$20+MAX(0,Projection!$C$14-Projection!$C$13)/Projection!$C$4-Projection!$C$21)*EXP($C$5+SQRT($C$4)*C502)^0.5</f>
        <v/>
      </c>
      <c r="N502" s="17">
        <f>M502*EXP($C$5+SQRT($C$4)*D502)+(Projection!$D$20+MAX(0,Projection!$C$24-M502)/Projection!$C$4-Projection!$D$21)*EXP($C$5+SQRT($C$4)*D502)^0.5</f>
        <v/>
      </c>
      <c r="O502" s="17">
        <f>N502*EXP($C$5+SQRT($C$4)*E502)+(Projection!$E$20+MAX(0,Projection!$D$24-N502)/Projection!$C$4-Projection!$E$21)*EXP($C$5+SQRT($C$4)*E502)^0.5</f>
        <v/>
      </c>
      <c r="P502" s="17">
        <f>O502*EXP($C$5+SQRT($C$4)*F502)+(Projection!$F$20+MAX(0,Projection!$E$24-O502)/Projection!$C$4-Projection!$F$21)*EXP($C$5+SQRT($C$4)*F502)^0.5</f>
        <v/>
      </c>
      <c r="Q502" s="17">
        <f>P502*EXP($C$5+SQRT($C$4)*G502)+(Projection!$G$20+MAX(0,Projection!$F$24-P502)/Projection!$C$4-Projection!$G$21)*EXP($C$5+SQRT($C$4)*G502)^0.5</f>
        <v/>
      </c>
      <c r="R502" s="17">
        <f>Q502*EXP($C$5+SQRT($C$4)*H502)+(Projection!$H$20+MAX(0,Projection!$G$24-Q502)/Projection!$C$4-Projection!$H$21)*EXP($C$5+SQRT($C$4)*H502)^0.5</f>
        <v/>
      </c>
      <c r="S502" s="17">
        <f>R502*EXP($C$5+SQRT($C$4)*I502)+(Projection!$I$20+MAX(0,Projection!$H$24-R502)/Projection!$C$4-Projection!$I$21)*EXP($C$5+SQRT($C$4)*I502)^0.5</f>
        <v/>
      </c>
      <c r="T502" s="17">
        <f>S502*EXP($C$5+SQRT($C$4)*J502)+(Projection!$J$20+MAX(0,Projection!$I$24-S502)/Projection!$C$4-Projection!$J$21)*EXP($C$5+SQRT($C$4)*J502)^0.5</f>
        <v/>
      </c>
      <c r="U502" s="17">
        <f>T502*EXP($C$5+SQRT($C$4)*K502)+(Projection!$K$20+MAX(0,Projection!$J$24-T502)/Projection!$C$4-Projection!$K$21)*EXP($C$5+SQRT($C$4)*K502)^0.5</f>
        <v/>
      </c>
      <c r="V502" s="17">
        <f>U502*EXP($C$5+SQRT($C$4)*L502)+(Projection!$L$20+MAX(0,Projection!$K$24-U502)/Projection!$C$4-Projection!$L$21)*EXP($C$5+SQRT($C$4)*L502)^0.5</f>
        <v/>
      </c>
      <c r="W502" s="13">
        <f>M502/Projection!$C$24</f>
        <v/>
      </c>
      <c r="X502" s="13">
        <f>N502/Projection!$D$24</f>
        <v/>
      </c>
      <c r="Y502" s="13">
        <f>O502/Projection!$E$24</f>
        <v/>
      </c>
      <c r="Z502" s="13">
        <f>P502/Projection!$F$24</f>
        <v/>
      </c>
      <c r="AA502" s="13">
        <f>Q502/Projection!$G$24</f>
        <v/>
      </c>
      <c r="AB502" s="13">
        <f>R502/Projection!$H$24</f>
        <v/>
      </c>
      <c r="AC502" s="13">
        <f>S502/Projection!$I$24</f>
        <v/>
      </c>
      <c r="AD502" s="13">
        <f>T502/Projection!$J$24</f>
        <v/>
      </c>
      <c r="AE502" s="13">
        <f>U502/Projection!$K$24</f>
        <v/>
      </c>
      <c r="AF502" s="13">
        <f>V502/Projection!$L$24</f>
        <v/>
      </c>
      <c r="AG502" s="13">
        <f>MIN(W502:AF502)</f>
        <v/>
      </c>
    </row>
    <row r="503">
      <c r="B503" s="2" t="n">
        <v>490</v>
      </c>
      <c r="C503" s="20" t="n">
        <v>0.032402</v>
      </c>
      <c r="D503" s="20" t="n">
        <v>0.437574</v>
      </c>
      <c r="E503" s="20" t="n">
        <v>0.512819</v>
      </c>
      <c r="F503" s="20" t="n">
        <v>-0.717551</v>
      </c>
      <c r="G503" s="20" t="n">
        <v>1.095969</v>
      </c>
      <c r="H503" s="20" t="n">
        <v>-1.190446</v>
      </c>
      <c r="I503" s="20" t="n">
        <v>0.282353</v>
      </c>
      <c r="J503" s="20" t="n">
        <v>1.236101</v>
      </c>
      <c r="K503" s="20" t="n">
        <v>0.313105</v>
      </c>
      <c r="L503" s="20" t="n">
        <v>1.05116</v>
      </c>
      <c r="M503" s="17">
        <f>Projection!$C$13*EXP($C$5+SQRT($C$4)*C503)+(Projection!$C$20+MAX(0,Projection!$C$14-Projection!$C$13)/Projection!$C$4-Projection!$C$21)*EXP($C$5+SQRT($C$4)*C503)^0.5</f>
        <v/>
      </c>
      <c r="N503" s="17">
        <f>M503*EXP($C$5+SQRT($C$4)*D503)+(Projection!$D$20+MAX(0,Projection!$C$24-M503)/Projection!$C$4-Projection!$D$21)*EXP($C$5+SQRT($C$4)*D503)^0.5</f>
        <v/>
      </c>
      <c r="O503" s="17">
        <f>N503*EXP($C$5+SQRT($C$4)*E503)+(Projection!$E$20+MAX(0,Projection!$D$24-N503)/Projection!$C$4-Projection!$E$21)*EXP($C$5+SQRT($C$4)*E503)^0.5</f>
        <v/>
      </c>
      <c r="P503" s="17">
        <f>O503*EXP($C$5+SQRT($C$4)*F503)+(Projection!$F$20+MAX(0,Projection!$E$24-O503)/Projection!$C$4-Projection!$F$21)*EXP($C$5+SQRT($C$4)*F503)^0.5</f>
        <v/>
      </c>
      <c r="Q503" s="17">
        <f>P503*EXP($C$5+SQRT($C$4)*G503)+(Projection!$G$20+MAX(0,Projection!$F$24-P503)/Projection!$C$4-Projection!$G$21)*EXP($C$5+SQRT($C$4)*G503)^0.5</f>
        <v/>
      </c>
      <c r="R503" s="17">
        <f>Q503*EXP($C$5+SQRT($C$4)*H503)+(Projection!$H$20+MAX(0,Projection!$G$24-Q503)/Projection!$C$4-Projection!$H$21)*EXP($C$5+SQRT($C$4)*H503)^0.5</f>
        <v/>
      </c>
      <c r="S503" s="17">
        <f>R503*EXP($C$5+SQRT($C$4)*I503)+(Projection!$I$20+MAX(0,Projection!$H$24-R503)/Projection!$C$4-Projection!$I$21)*EXP($C$5+SQRT($C$4)*I503)^0.5</f>
        <v/>
      </c>
      <c r="T503" s="17">
        <f>S503*EXP($C$5+SQRT($C$4)*J503)+(Projection!$J$20+MAX(0,Projection!$I$24-S503)/Projection!$C$4-Projection!$J$21)*EXP($C$5+SQRT($C$4)*J503)^0.5</f>
        <v/>
      </c>
      <c r="U503" s="17">
        <f>T503*EXP($C$5+SQRT($C$4)*K503)+(Projection!$K$20+MAX(0,Projection!$J$24-T503)/Projection!$C$4-Projection!$K$21)*EXP($C$5+SQRT($C$4)*K503)^0.5</f>
        <v/>
      </c>
      <c r="V503" s="17">
        <f>U503*EXP($C$5+SQRT($C$4)*L503)+(Projection!$L$20+MAX(0,Projection!$K$24-U503)/Projection!$C$4-Projection!$L$21)*EXP($C$5+SQRT($C$4)*L503)^0.5</f>
        <v/>
      </c>
      <c r="W503" s="13">
        <f>M503/Projection!$C$24</f>
        <v/>
      </c>
      <c r="X503" s="13">
        <f>N503/Projection!$D$24</f>
        <v/>
      </c>
      <c r="Y503" s="13">
        <f>O503/Projection!$E$24</f>
        <v/>
      </c>
      <c r="Z503" s="13">
        <f>P503/Projection!$F$24</f>
        <v/>
      </c>
      <c r="AA503" s="13">
        <f>Q503/Projection!$G$24</f>
        <v/>
      </c>
      <c r="AB503" s="13">
        <f>R503/Projection!$H$24</f>
        <v/>
      </c>
      <c r="AC503" s="13">
        <f>S503/Projection!$I$24</f>
        <v/>
      </c>
      <c r="AD503" s="13">
        <f>T503/Projection!$J$24</f>
        <v/>
      </c>
      <c r="AE503" s="13">
        <f>U503/Projection!$K$24</f>
        <v/>
      </c>
      <c r="AF503" s="13">
        <f>V503/Projection!$L$24</f>
        <v/>
      </c>
      <c r="AG503" s="13">
        <f>MIN(W503:AF503)</f>
        <v/>
      </c>
    </row>
    <row r="504">
      <c r="B504" s="2" t="n">
        <v>491</v>
      </c>
      <c r="C504" s="20" t="n">
        <v>0.055396</v>
      </c>
      <c r="D504" s="20" t="n">
        <v>1.43389</v>
      </c>
      <c r="E504" s="20" t="n">
        <v>1.573563</v>
      </c>
      <c r="F504" s="20" t="n">
        <v>-0.320605</v>
      </c>
      <c r="G504" s="20" t="n">
        <v>-0.130809</v>
      </c>
      <c r="H504" s="20" t="n">
        <v>1.965541</v>
      </c>
      <c r="I504" s="20" t="n">
        <v>-0.970294</v>
      </c>
      <c r="J504" s="20" t="n">
        <v>-0.248221</v>
      </c>
      <c r="K504" s="20" t="n">
        <v>-0.549116</v>
      </c>
      <c r="L504" s="20" t="n">
        <v>0.6637999999999999</v>
      </c>
      <c r="M504" s="17">
        <f>Projection!$C$13*EXP($C$5+SQRT($C$4)*C504)+(Projection!$C$20+MAX(0,Projection!$C$14-Projection!$C$13)/Projection!$C$4-Projection!$C$21)*EXP($C$5+SQRT($C$4)*C504)^0.5</f>
        <v/>
      </c>
      <c r="N504" s="17">
        <f>M504*EXP($C$5+SQRT($C$4)*D504)+(Projection!$D$20+MAX(0,Projection!$C$24-M504)/Projection!$C$4-Projection!$D$21)*EXP($C$5+SQRT($C$4)*D504)^0.5</f>
        <v/>
      </c>
      <c r="O504" s="17">
        <f>N504*EXP($C$5+SQRT($C$4)*E504)+(Projection!$E$20+MAX(0,Projection!$D$24-N504)/Projection!$C$4-Projection!$E$21)*EXP($C$5+SQRT($C$4)*E504)^0.5</f>
        <v/>
      </c>
      <c r="P504" s="17">
        <f>O504*EXP($C$5+SQRT($C$4)*F504)+(Projection!$F$20+MAX(0,Projection!$E$24-O504)/Projection!$C$4-Projection!$F$21)*EXP($C$5+SQRT($C$4)*F504)^0.5</f>
        <v/>
      </c>
      <c r="Q504" s="17">
        <f>P504*EXP($C$5+SQRT($C$4)*G504)+(Projection!$G$20+MAX(0,Projection!$F$24-P504)/Projection!$C$4-Projection!$G$21)*EXP($C$5+SQRT($C$4)*G504)^0.5</f>
        <v/>
      </c>
      <c r="R504" s="17">
        <f>Q504*EXP($C$5+SQRT($C$4)*H504)+(Projection!$H$20+MAX(0,Projection!$G$24-Q504)/Projection!$C$4-Projection!$H$21)*EXP($C$5+SQRT($C$4)*H504)^0.5</f>
        <v/>
      </c>
      <c r="S504" s="17">
        <f>R504*EXP($C$5+SQRT($C$4)*I504)+(Projection!$I$20+MAX(0,Projection!$H$24-R504)/Projection!$C$4-Projection!$I$21)*EXP($C$5+SQRT($C$4)*I504)^0.5</f>
        <v/>
      </c>
      <c r="T504" s="17">
        <f>S504*EXP($C$5+SQRT($C$4)*J504)+(Projection!$J$20+MAX(0,Projection!$I$24-S504)/Projection!$C$4-Projection!$J$21)*EXP($C$5+SQRT($C$4)*J504)^0.5</f>
        <v/>
      </c>
      <c r="U504" s="17">
        <f>T504*EXP($C$5+SQRT($C$4)*K504)+(Projection!$K$20+MAX(0,Projection!$J$24-T504)/Projection!$C$4-Projection!$K$21)*EXP($C$5+SQRT($C$4)*K504)^0.5</f>
        <v/>
      </c>
      <c r="V504" s="17">
        <f>U504*EXP($C$5+SQRT($C$4)*L504)+(Projection!$L$20+MAX(0,Projection!$K$24-U504)/Projection!$C$4-Projection!$L$21)*EXP($C$5+SQRT($C$4)*L504)^0.5</f>
        <v/>
      </c>
      <c r="W504" s="13">
        <f>M504/Projection!$C$24</f>
        <v/>
      </c>
      <c r="X504" s="13">
        <f>N504/Projection!$D$24</f>
        <v/>
      </c>
      <c r="Y504" s="13">
        <f>O504/Projection!$E$24</f>
        <v/>
      </c>
      <c r="Z504" s="13">
        <f>P504/Projection!$F$24</f>
        <v/>
      </c>
      <c r="AA504" s="13">
        <f>Q504/Projection!$G$24</f>
        <v/>
      </c>
      <c r="AB504" s="13">
        <f>R504/Projection!$H$24</f>
        <v/>
      </c>
      <c r="AC504" s="13">
        <f>S504/Projection!$I$24</f>
        <v/>
      </c>
      <c r="AD504" s="13">
        <f>T504/Projection!$J$24</f>
        <v/>
      </c>
      <c r="AE504" s="13">
        <f>U504/Projection!$K$24</f>
        <v/>
      </c>
      <c r="AF504" s="13">
        <f>V504/Projection!$L$24</f>
        <v/>
      </c>
      <c r="AG504" s="13">
        <f>MIN(W504:AF504)</f>
        <v/>
      </c>
    </row>
    <row r="505">
      <c r="B505" s="2" t="n">
        <v>492</v>
      </c>
      <c r="C505" s="20" t="n">
        <v>-1.192167</v>
      </c>
      <c r="D505" s="20" t="n">
        <v>0.66284</v>
      </c>
      <c r="E505" s="20" t="n">
        <v>0.436781</v>
      </c>
      <c r="F505" s="20" t="n">
        <v>0.23172</v>
      </c>
      <c r="G505" s="20" t="n">
        <v>-1.647263</v>
      </c>
      <c r="H505" s="20" t="n">
        <v>-0.09514499999999999</v>
      </c>
      <c r="I505" s="20" t="n">
        <v>-0.155993</v>
      </c>
      <c r="J505" s="20" t="n">
        <v>0.755393</v>
      </c>
      <c r="K505" s="20" t="n">
        <v>-0.24519</v>
      </c>
      <c r="L505" s="20" t="n">
        <v>1.606895</v>
      </c>
      <c r="M505" s="17">
        <f>Projection!$C$13*EXP($C$5+SQRT($C$4)*C505)+(Projection!$C$20+MAX(0,Projection!$C$14-Projection!$C$13)/Projection!$C$4-Projection!$C$21)*EXP($C$5+SQRT($C$4)*C505)^0.5</f>
        <v/>
      </c>
      <c r="N505" s="17">
        <f>M505*EXP($C$5+SQRT($C$4)*D505)+(Projection!$D$20+MAX(0,Projection!$C$24-M505)/Projection!$C$4-Projection!$D$21)*EXP($C$5+SQRT($C$4)*D505)^0.5</f>
        <v/>
      </c>
      <c r="O505" s="17">
        <f>N505*EXP($C$5+SQRT($C$4)*E505)+(Projection!$E$20+MAX(0,Projection!$D$24-N505)/Projection!$C$4-Projection!$E$21)*EXP($C$5+SQRT($C$4)*E505)^0.5</f>
        <v/>
      </c>
      <c r="P505" s="17">
        <f>O505*EXP($C$5+SQRT($C$4)*F505)+(Projection!$F$20+MAX(0,Projection!$E$24-O505)/Projection!$C$4-Projection!$F$21)*EXP($C$5+SQRT($C$4)*F505)^0.5</f>
        <v/>
      </c>
      <c r="Q505" s="17">
        <f>P505*EXP($C$5+SQRT($C$4)*G505)+(Projection!$G$20+MAX(0,Projection!$F$24-P505)/Projection!$C$4-Projection!$G$21)*EXP($C$5+SQRT($C$4)*G505)^0.5</f>
        <v/>
      </c>
      <c r="R505" s="17">
        <f>Q505*EXP($C$5+SQRT($C$4)*H505)+(Projection!$H$20+MAX(0,Projection!$G$24-Q505)/Projection!$C$4-Projection!$H$21)*EXP($C$5+SQRT($C$4)*H505)^0.5</f>
        <v/>
      </c>
      <c r="S505" s="17">
        <f>R505*EXP($C$5+SQRT($C$4)*I505)+(Projection!$I$20+MAX(0,Projection!$H$24-R505)/Projection!$C$4-Projection!$I$21)*EXP($C$5+SQRT($C$4)*I505)^0.5</f>
        <v/>
      </c>
      <c r="T505" s="17">
        <f>S505*EXP($C$5+SQRT($C$4)*J505)+(Projection!$J$20+MAX(0,Projection!$I$24-S505)/Projection!$C$4-Projection!$J$21)*EXP($C$5+SQRT($C$4)*J505)^0.5</f>
        <v/>
      </c>
      <c r="U505" s="17">
        <f>T505*EXP($C$5+SQRT($C$4)*K505)+(Projection!$K$20+MAX(0,Projection!$J$24-T505)/Projection!$C$4-Projection!$K$21)*EXP($C$5+SQRT($C$4)*K505)^0.5</f>
        <v/>
      </c>
      <c r="V505" s="17">
        <f>U505*EXP($C$5+SQRT($C$4)*L505)+(Projection!$L$20+MAX(0,Projection!$K$24-U505)/Projection!$C$4-Projection!$L$21)*EXP($C$5+SQRT($C$4)*L505)^0.5</f>
        <v/>
      </c>
      <c r="W505" s="13">
        <f>M505/Projection!$C$24</f>
        <v/>
      </c>
      <c r="X505" s="13">
        <f>N505/Projection!$D$24</f>
        <v/>
      </c>
      <c r="Y505" s="13">
        <f>O505/Projection!$E$24</f>
        <v/>
      </c>
      <c r="Z505" s="13">
        <f>P505/Projection!$F$24</f>
        <v/>
      </c>
      <c r="AA505" s="13">
        <f>Q505/Projection!$G$24</f>
        <v/>
      </c>
      <c r="AB505" s="13">
        <f>R505/Projection!$H$24</f>
        <v/>
      </c>
      <c r="AC505" s="13">
        <f>S505/Projection!$I$24</f>
        <v/>
      </c>
      <c r="AD505" s="13">
        <f>T505/Projection!$J$24</f>
        <v/>
      </c>
      <c r="AE505" s="13">
        <f>U505/Projection!$K$24</f>
        <v/>
      </c>
      <c r="AF505" s="13">
        <f>V505/Projection!$L$24</f>
        <v/>
      </c>
      <c r="AG505" s="13">
        <f>MIN(W505:AF505)</f>
        <v/>
      </c>
    </row>
    <row r="506">
      <c r="B506" s="2" t="n">
        <v>493</v>
      </c>
      <c r="C506" s="20" t="n">
        <v>-1.290219</v>
      </c>
      <c r="D506" s="20" t="n">
        <v>-1.459954</v>
      </c>
      <c r="E506" s="20" t="n">
        <v>-0.597228</v>
      </c>
      <c r="F506" s="20" t="n">
        <v>-0.147502</v>
      </c>
      <c r="G506" s="20" t="n">
        <v>0.155343</v>
      </c>
      <c r="H506" s="20" t="n">
        <v>0.278904</v>
      </c>
      <c r="I506" s="20" t="n">
        <v>-0.091339</v>
      </c>
      <c r="J506" s="20" t="n">
        <v>0.101456</v>
      </c>
      <c r="K506" s="20" t="n">
        <v>-1.535789</v>
      </c>
      <c r="L506" s="20" t="n">
        <v>0.829889</v>
      </c>
      <c r="M506" s="17">
        <f>Projection!$C$13*EXP($C$5+SQRT($C$4)*C506)+(Projection!$C$20+MAX(0,Projection!$C$14-Projection!$C$13)/Projection!$C$4-Projection!$C$21)*EXP($C$5+SQRT($C$4)*C506)^0.5</f>
        <v/>
      </c>
      <c r="N506" s="17">
        <f>M506*EXP($C$5+SQRT($C$4)*D506)+(Projection!$D$20+MAX(0,Projection!$C$24-M506)/Projection!$C$4-Projection!$D$21)*EXP($C$5+SQRT($C$4)*D506)^0.5</f>
        <v/>
      </c>
      <c r="O506" s="17">
        <f>N506*EXP($C$5+SQRT($C$4)*E506)+(Projection!$E$20+MAX(0,Projection!$D$24-N506)/Projection!$C$4-Projection!$E$21)*EXP($C$5+SQRT($C$4)*E506)^0.5</f>
        <v/>
      </c>
      <c r="P506" s="17">
        <f>O506*EXP($C$5+SQRT($C$4)*F506)+(Projection!$F$20+MAX(0,Projection!$E$24-O506)/Projection!$C$4-Projection!$F$21)*EXP($C$5+SQRT($C$4)*F506)^0.5</f>
        <v/>
      </c>
      <c r="Q506" s="17">
        <f>P506*EXP($C$5+SQRT($C$4)*G506)+(Projection!$G$20+MAX(0,Projection!$F$24-P506)/Projection!$C$4-Projection!$G$21)*EXP($C$5+SQRT($C$4)*G506)^0.5</f>
        <v/>
      </c>
      <c r="R506" s="17">
        <f>Q506*EXP($C$5+SQRT($C$4)*H506)+(Projection!$H$20+MAX(0,Projection!$G$24-Q506)/Projection!$C$4-Projection!$H$21)*EXP($C$5+SQRT($C$4)*H506)^0.5</f>
        <v/>
      </c>
      <c r="S506" s="17">
        <f>R506*EXP($C$5+SQRT($C$4)*I506)+(Projection!$I$20+MAX(0,Projection!$H$24-R506)/Projection!$C$4-Projection!$I$21)*EXP($C$5+SQRT($C$4)*I506)^0.5</f>
        <v/>
      </c>
      <c r="T506" s="17">
        <f>S506*EXP($C$5+SQRT($C$4)*J506)+(Projection!$J$20+MAX(0,Projection!$I$24-S506)/Projection!$C$4-Projection!$J$21)*EXP($C$5+SQRT($C$4)*J506)^0.5</f>
        <v/>
      </c>
      <c r="U506" s="17">
        <f>T506*EXP($C$5+SQRT($C$4)*K506)+(Projection!$K$20+MAX(0,Projection!$J$24-T506)/Projection!$C$4-Projection!$K$21)*EXP($C$5+SQRT($C$4)*K506)^0.5</f>
        <v/>
      </c>
      <c r="V506" s="17">
        <f>U506*EXP($C$5+SQRT($C$4)*L506)+(Projection!$L$20+MAX(0,Projection!$K$24-U506)/Projection!$C$4-Projection!$L$21)*EXP($C$5+SQRT($C$4)*L506)^0.5</f>
        <v/>
      </c>
      <c r="W506" s="13">
        <f>M506/Projection!$C$24</f>
        <v/>
      </c>
      <c r="X506" s="13">
        <f>N506/Projection!$D$24</f>
        <v/>
      </c>
      <c r="Y506" s="13">
        <f>O506/Projection!$E$24</f>
        <v/>
      </c>
      <c r="Z506" s="13">
        <f>P506/Projection!$F$24</f>
        <v/>
      </c>
      <c r="AA506" s="13">
        <f>Q506/Projection!$G$24</f>
        <v/>
      </c>
      <c r="AB506" s="13">
        <f>R506/Projection!$H$24</f>
        <v/>
      </c>
      <c r="AC506" s="13">
        <f>S506/Projection!$I$24</f>
        <v/>
      </c>
      <c r="AD506" s="13">
        <f>T506/Projection!$J$24</f>
        <v/>
      </c>
      <c r="AE506" s="13">
        <f>U506/Projection!$K$24</f>
        <v/>
      </c>
      <c r="AF506" s="13">
        <f>V506/Projection!$L$24</f>
        <v/>
      </c>
      <c r="AG506" s="13">
        <f>MIN(W506:AF506)</f>
        <v/>
      </c>
    </row>
    <row r="507">
      <c r="B507" s="2" t="n">
        <v>494</v>
      </c>
      <c r="C507" s="20" t="n">
        <v>0.466428</v>
      </c>
      <c r="D507" s="20" t="n">
        <v>0.238442</v>
      </c>
      <c r="E507" s="20" t="n">
        <v>0.521012</v>
      </c>
      <c r="F507" s="20" t="n">
        <v>-1.02453</v>
      </c>
      <c r="G507" s="20" t="n">
        <v>0.663751</v>
      </c>
      <c r="H507" s="20" t="n">
        <v>0.371249</v>
      </c>
      <c r="I507" s="20" t="n">
        <v>0.422875</v>
      </c>
      <c r="J507" s="20" t="n">
        <v>0.724378</v>
      </c>
      <c r="K507" s="20" t="n">
        <v>0.603234</v>
      </c>
      <c r="L507" s="20" t="n">
        <v>0.442869</v>
      </c>
      <c r="M507" s="17">
        <f>Projection!$C$13*EXP($C$5+SQRT($C$4)*C507)+(Projection!$C$20+MAX(0,Projection!$C$14-Projection!$C$13)/Projection!$C$4-Projection!$C$21)*EXP($C$5+SQRT($C$4)*C507)^0.5</f>
        <v/>
      </c>
      <c r="N507" s="17">
        <f>M507*EXP($C$5+SQRT($C$4)*D507)+(Projection!$D$20+MAX(0,Projection!$C$24-M507)/Projection!$C$4-Projection!$D$21)*EXP($C$5+SQRT($C$4)*D507)^0.5</f>
        <v/>
      </c>
      <c r="O507" s="17">
        <f>N507*EXP($C$5+SQRT($C$4)*E507)+(Projection!$E$20+MAX(0,Projection!$D$24-N507)/Projection!$C$4-Projection!$E$21)*EXP($C$5+SQRT($C$4)*E507)^0.5</f>
        <v/>
      </c>
      <c r="P507" s="17">
        <f>O507*EXP($C$5+SQRT($C$4)*F507)+(Projection!$F$20+MAX(0,Projection!$E$24-O507)/Projection!$C$4-Projection!$F$21)*EXP($C$5+SQRT($C$4)*F507)^0.5</f>
        <v/>
      </c>
      <c r="Q507" s="17">
        <f>P507*EXP($C$5+SQRT($C$4)*G507)+(Projection!$G$20+MAX(0,Projection!$F$24-P507)/Projection!$C$4-Projection!$G$21)*EXP($C$5+SQRT($C$4)*G507)^0.5</f>
        <v/>
      </c>
      <c r="R507" s="17">
        <f>Q507*EXP($C$5+SQRT($C$4)*H507)+(Projection!$H$20+MAX(0,Projection!$G$24-Q507)/Projection!$C$4-Projection!$H$21)*EXP($C$5+SQRT($C$4)*H507)^0.5</f>
        <v/>
      </c>
      <c r="S507" s="17">
        <f>R507*EXP($C$5+SQRT($C$4)*I507)+(Projection!$I$20+MAX(0,Projection!$H$24-R507)/Projection!$C$4-Projection!$I$21)*EXP($C$5+SQRT($C$4)*I507)^0.5</f>
        <v/>
      </c>
      <c r="T507" s="17">
        <f>S507*EXP($C$5+SQRT($C$4)*J507)+(Projection!$J$20+MAX(0,Projection!$I$24-S507)/Projection!$C$4-Projection!$J$21)*EXP($C$5+SQRT($C$4)*J507)^0.5</f>
        <v/>
      </c>
      <c r="U507" s="17">
        <f>T507*EXP($C$5+SQRT($C$4)*K507)+(Projection!$K$20+MAX(0,Projection!$J$24-T507)/Projection!$C$4-Projection!$K$21)*EXP($C$5+SQRT($C$4)*K507)^0.5</f>
        <v/>
      </c>
      <c r="V507" s="17">
        <f>U507*EXP($C$5+SQRT($C$4)*L507)+(Projection!$L$20+MAX(0,Projection!$K$24-U507)/Projection!$C$4-Projection!$L$21)*EXP($C$5+SQRT($C$4)*L507)^0.5</f>
        <v/>
      </c>
      <c r="W507" s="13">
        <f>M507/Projection!$C$24</f>
        <v/>
      </c>
      <c r="X507" s="13">
        <f>N507/Projection!$D$24</f>
        <v/>
      </c>
      <c r="Y507" s="13">
        <f>O507/Projection!$E$24</f>
        <v/>
      </c>
      <c r="Z507" s="13">
        <f>P507/Projection!$F$24</f>
        <v/>
      </c>
      <c r="AA507" s="13">
        <f>Q507/Projection!$G$24</f>
        <v/>
      </c>
      <c r="AB507" s="13">
        <f>R507/Projection!$H$24</f>
        <v/>
      </c>
      <c r="AC507" s="13">
        <f>S507/Projection!$I$24</f>
        <v/>
      </c>
      <c r="AD507" s="13">
        <f>T507/Projection!$J$24</f>
        <v/>
      </c>
      <c r="AE507" s="13">
        <f>U507/Projection!$K$24</f>
        <v/>
      </c>
      <c r="AF507" s="13">
        <f>V507/Projection!$L$24</f>
        <v/>
      </c>
      <c r="AG507" s="13">
        <f>MIN(W507:AF507)</f>
        <v/>
      </c>
    </row>
    <row r="508">
      <c r="B508" s="2" t="n">
        <v>495</v>
      </c>
      <c r="C508" s="20" t="n">
        <v>-1.20668</v>
      </c>
      <c r="D508" s="20" t="n">
        <v>1.104262</v>
      </c>
      <c r="E508" s="20" t="n">
        <v>0.712477</v>
      </c>
      <c r="F508" s="20" t="n">
        <v>-0.00386</v>
      </c>
      <c r="G508" s="20" t="n">
        <v>0.263254</v>
      </c>
      <c r="H508" s="20" t="n">
        <v>0.797068</v>
      </c>
      <c r="I508" s="20" t="n">
        <v>-1.660764</v>
      </c>
      <c r="J508" s="20" t="n">
        <v>0.053613</v>
      </c>
      <c r="K508" s="20" t="n">
        <v>-0.554021</v>
      </c>
      <c r="L508" s="20" t="n">
        <v>0.672354</v>
      </c>
      <c r="M508" s="17">
        <f>Projection!$C$13*EXP($C$5+SQRT($C$4)*C508)+(Projection!$C$20+MAX(0,Projection!$C$14-Projection!$C$13)/Projection!$C$4-Projection!$C$21)*EXP($C$5+SQRT($C$4)*C508)^0.5</f>
        <v/>
      </c>
      <c r="N508" s="17">
        <f>M508*EXP($C$5+SQRT($C$4)*D508)+(Projection!$D$20+MAX(0,Projection!$C$24-M508)/Projection!$C$4-Projection!$D$21)*EXP($C$5+SQRT($C$4)*D508)^0.5</f>
        <v/>
      </c>
      <c r="O508" s="17">
        <f>N508*EXP($C$5+SQRT($C$4)*E508)+(Projection!$E$20+MAX(0,Projection!$D$24-N508)/Projection!$C$4-Projection!$E$21)*EXP($C$5+SQRT($C$4)*E508)^0.5</f>
        <v/>
      </c>
      <c r="P508" s="17">
        <f>O508*EXP($C$5+SQRT($C$4)*F508)+(Projection!$F$20+MAX(0,Projection!$E$24-O508)/Projection!$C$4-Projection!$F$21)*EXP($C$5+SQRT($C$4)*F508)^0.5</f>
        <v/>
      </c>
      <c r="Q508" s="17">
        <f>P508*EXP($C$5+SQRT($C$4)*G508)+(Projection!$G$20+MAX(0,Projection!$F$24-P508)/Projection!$C$4-Projection!$G$21)*EXP($C$5+SQRT($C$4)*G508)^0.5</f>
        <v/>
      </c>
      <c r="R508" s="17">
        <f>Q508*EXP($C$5+SQRT($C$4)*H508)+(Projection!$H$20+MAX(0,Projection!$G$24-Q508)/Projection!$C$4-Projection!$H$21)*EXP($C$5+SQRT($C$4)*H508)^0.5</f>
        <v/>
      </c>
      <c r="S508" s="17">
        <f>R508*EXP($C$5+SQRT($C$4)*I508)+(Projection!$I$20+MAX(0,Projection!$H$24-R508)/Projection!$C$4-Projection!$I$21)*EXP($C$5+SQRT($C$4)*I508)^0.5</f>
        <v/>
      </c>
      <c r="T508" s="17">
        <f>S508*EXP($C$5+SQRT($C$4)*J508)+(Projection!$J$20+MAX(0,Projection!$I$24-S508)/Projection!$C$4-Projection!$J$21)*EXP($C$5+SQRT($C$4)*J508)^0.5</f>
        <v/>
      </c>
      <c r="U508" s="17">
        <f>T508*EXP($C$5+SQRT($C$4)*K508)+(Projection!$K$20+MAX(0,Projection!$J$24-T508)/Projection!$C$4-Projection!$K$21)*EXP($C$5+SQRT($C$4)*K508)^0.5</f>
        <v/>
      </c>
      <c r="V508" s="17">
        <f>U508*EXP($C$5+SQRT($C$4)*L508)+(Projection!$L$20+MAX(0,Projection!$K$24-U508)/Projection!$C$4-Projection!$L$21)*EXP($C$5+SQRT($C$4)*L508)^0.5</f>
        <v/>
      </c>
      <c r="W508" s="13">
        <f>M508/Projection!$C$24</f>
        <v/>
      </c>
      <c r="X508" s="13">
        <f>N508/Projection!$D$24</f>
        <v/>
      </c>
      <c r="Y508" s="13">
        <f>O508/Projection!$E$24</f>
        <v/>
      </c>
      <c r="Z508" s="13">
        <f>P508/Projection!$F$24</f>
        <v/>
      </c>
      <c r="AA508" s="13">
        <f>Q508/Projection!$G$24</f>
        <v/>
      </c>
      <c r="AB508" s="13">
        <f>R508/Projection!$H$24</f>
        <v/>
      </c>
      <c r="AC508" s="13">
        <f>S508/Projection!$I$24</f>
        <v/>
      </c>
      <c r="AD508" s="13">
        <f>T508/Projection!$J$24</f>
        <v/>
      </c>
      <c r="AE508" s="13">
        <f>U508/Projection!$K$24</f>
        <v/>
      </c>
      <c r="AF508" s="13">
        <f>V508/Projection!$L$24</f>
        <v/>
      </c>
      <c r="AG508" s="13">
        <f>MIN(W508:AF508)</f>
        <v/>
      </c>
    </row>
    <row r="509">
      <c r="B509" s="2" t="n">
        <v>496</v>
      </c>
      <c r="C509" s="20" t="n">
        <v>0.5374100000000001</v>
      </c>
      <c r="D509" s="20" t="n">
        <v>0.280278</v>
      </c>
      <c r="E509" s="20" t="n">
        <v>-1.052933</v>
      </c>
      <c r="F509" s="20" t="n">
        <v>-0.294251</v>
      </c>
      <c r="G509" s="20" t="n">
        <v>0.56726</v>
      </c>
      <c r="H509" s="20" t="n">
        <v>-0.849392</v>
      </c>
      <c r="I509" s="20" t="n">
        <v>-1.29982</v>
      </c>
      <c r="J509" s="20" t="n">
        <v>-0.151812</v>
      </c>
      <c r="K509" s="20" t="n">
        <v>-0.5583399999999999</v>
      </c>
      <c r="L509" s="20" t="n">
        <v>-0.27512</v>
      </c>
      <c r="M509" s="17">
        <f>Projection!$C$13*EXP($C$5+SQRT($C$4)*C509)+(Projection!$C$20+MAX(0,Projection!$C$14-Projection!$C$13)/Projection!$C$4-Projection!$C$21)*EXP($C$5+SQRT($C$4)*C509)^0.5</f>
        <v/>
      </c>
      <c r="N509" s="17">
        <f>M509*EXP($C$5+SQRT($C$4)*D509)+(Projection!$D$20+MAX(0,Projection!$C$24-M509)/Projection!$C$4-Projection!$D$21)*EXP($C$5+SQRT($C$4)*D509)^0.5</f>
        <v/>
      </c>
      <c r="O509" s="17">
        <f>N509*EXP($C$5+SQRT($C$4)*E509)+(Projection!$E$20+MAX(0,Projection!$D$24-N509)/Projection!$C$4-Projection!$E$21)*EXP($C$5+SQRT($C$4)*E509)^0.5</f>
        <v/>
      </c>
      <c r="P509" s="17">
        <f>O509*EXP($C$5+SQRT($C$4)*F509)+(Projection!$F$20+MAX(0,Projection!$E$24-O509)/Projection!$C$4-Projection!$F$21)*EXP($C$5+SQRT($C$4)*F509)^0.5</f>
        <v/>
      </c>
      <c r="Q509" s="17">
        <f>P509*EXP($C$5+SQRT($C$4)*G509)+(Projection!$G$20+MAX(0,Projection!$F$24-P509)/Projection!$C$4-Projection!$G$21)*EXP($C$5+SQRT($C$4)*G509)^0.5</f>
        <v/>
      </c>
      <c r="R509" s="17">
        <f>Q509*EXP($C$5+SQRT($C$4)*H509)+(Projection!$H$20+MAX(0,Projection!$G$24-Q509)/Projection!$C$4-Projection!$H$21)*EXP($C$5+SQRT($C$4)*H509)^0.5</f>
        <v/>
      </c>
      <c r="S509" s="17">
        <f>R509*EXP($C$5+SQRT($C$4)*I509)+(Projection!$I$20+MAX(0,Projection!$H$24-R509)/Projection!$C$4-Projection!$I$21)*EXP($C$5+SQRT($C$4)*I509)^0.5</f>
        <v/>
      </c>
      <c r="T509" s="17">
        <f>S509*EXP($C$5+SQRT($C$4)*J509)+(Projection!$J$20+MAX(0,Projection!$I$24-S509)/Projection!$C$4-Projection!$J$21)*EXP($C$5+SQRT($C$4)*J509)^0.5</f>
        <v/>
      </c>
      <c r="U509" s="17">
        <f>T509*EXP($C$5+SQRT($C$4)*K509)+(Projection!$K$20+MAX(0,Projection!$J$24-T509)/Projection!$C$4-Projection!$K$21)*EXP($C$5+SQRT($C$4)*K509)^0.5</f>
        <v/>
      </c>
      <c r="V509" s="17">
        <f>U509*EXP($C$5+SQRT($C$4)*L509)+(Projection!$L$20+MAX(0,Projection!$K$24-U509)/Projection!$C$4-Projection!$L$21)*EXP($C$5+SQRT($C$4)*L509)^0.5</f>
        <v/>
      </c>
      <c r="W509" s="13">
        <f>M509/Projection!$C$24</f>
        <v/>
      </c>
      <c r="X509" s="13">
        <f>N509/Projection!$D$24</f>
        <v/>
      </c>
      <c r="Y509" s="13">
        <f>O509/Projection!$E$24</f>
        <v/>
      </c>
      <c r="Z509" s="13">
        <f>P509/Projection!$F$24</f>
        <v/>
      </c>
      <c r="AA509" s="13">
        <f>Q509/Projection!$G$24</f>
        <v/>
      </c>
      <c r="AB509" s="13">
        <f>R509/Projection!$H$24</f>
        <v/>
      </c>
      <c r="AC509" s="13">
        <f>S509/Projection!$I$24</f>
        <v/>
      </c>
      <c r="AD509" s="13">
        <f>T509/Projection!$J$24</f>
        <v/>
      </c>
      <c r="AE509" s="13">
        <f>U509/Projection!$K$24</f>
        <v/>
      </c>
      <c r="AF509" s="13">
        <f>V509/Projection!$L$24</f>
        <v/>
      </c>
      <c r="AG509" s="13">
        <f>MIN(W509:AF509)</f>
        <v/>
      </c>
    </row>
    <row r="510">
      <c r="B510" s="2" t="n">
        <v>497</v>
      </c>
      <c r="C510" s="20" t="n">
        <v>0.827348</v>
      </c>
      <c r="D510" s="20" t="n">
        <v>-0.560785</v>
      </c>
      <c r="E510" s="20" t="n">
        <v>1.561331</v>
      </c>
      <c r="F510" s="20" t="n">
        <v>1.307707</v>
      </c>
      <c r="G510" s="20" t="n">
        <v>1.151385</v>
      </c>
      <c r="H510" s="20" t="n">
        <v>1.336385</v>
      </c>
      <c r="I510" s="20" t="n">
        <v>1.249562</v>
      </c>
      <c r="J510" s="20" t="n">
        <v>-0.387549</v>
      </c>
      <c r="K510" s="20" t="n">
        <v>-0.70056</v>
      </c>
      <c r="L510" s="20" t="n">
        <v>0.7441179999999999</v>
      </c>
      <c r="M510" s="17">
        <f>Projection!$C$13*EXP($C$5+SQRT($C$4)*C510)+(Projection!$C$20+MAX(0,Projection!$C$14-Projection!$C$13)/Projection!$C$4-Projection!$C$21)*EXP($C$5+SQRT($C$4)*C510)^0.5</f>
        <v/>
      </c>
      <c r="N510" s="17">
        <f>M510*EXP($C$5+SQRT($C$4)*D510)+(Projection!$D$20+MAX(0,Projection!$C$24-M510)/Projection!$C$4-Projection!$D$21)*EXP($C$5+SQRT($C$4)*D510)^0.5</f>
        <v/>
      </c>
      <c r="O510" s="17">
        <f>N510*EXP($C$5+SQRT($C$4)*E510)+(Projection!$E$20+MAX(0,Projection!$D$24-N510)/Projection!$C$4-Projection!$E$21)*EXP($C$5+SQRT($C$4)*E510)^0.5</f>
        <v/>
      </c>
      <c r="P510" s="17">
        <f>O510*EXP($C$5+SQRT($C$4)*F510)+(Projection!$F$20+MAX(0,Projection!$E$24-O510)/Projection!$C$4-Projection!$F$21)*EXP($C$5+SQRT($C$4)*F510)^0.5</f>
        <v/>
      </c>
      <c r="Q510" s="17">
        <f>P510*EXP($C$5+SQRT($C$4)*G510)+(Projection!$G$20+MAX(0,Projection!$F$24-P510)/Projection!$C$4-Projection!$G$21)*EXP($C$5+SQRT($C$4)*G510)^0.5</f>
        <v/>
      </c>
      <c r="R510" s="17">
        <f>Q510*EXP($C$5+SQRT($C$4)*H510)+(Projection!$H$20+MAX(0,Projection!$G$24-Q510)/Projection!$C$4-Projection!$H$21)*EXP($C$5+SQRT($C$4)*H510)^0.5</f>
        <v/>
      </c>
      <c r="S510" s="17">
        <f>R510*EXP($C$5+SQRT($C$4)*I510)+(Projection!$I$20+MAX(0,Projection!$H$24-R510)/Projection!$C$4-Projection!$I$21)*EXP($C$5+SQRT($C$4)*I510)^0.5</f>
        <v/>
      </c>
      <c r="T510" s="17">
        <f>S510*EXP($C$5+SQRT($C$4)*J510)+(Projection!$J$20+MAX(0,Projection!$I$24-S510)/Projection!$C$4-Projection!$J$21)*EXP($C$5+SQRT($C$4)*J510)^0.5</f>
        <v/>
      </c>
      <c r="U510" s="17">
        <f>T510*EXP($C$5+SQRT($C$4)*K510)+(Projection!$K$20+MAX(0,Projection!$J$24-T510)/Projection!$C$4-Projection!$K$21)*EXP($C$5+SQRT($C$4)*K510)^0.5</f>
        <v/>
      </c>
      <c r="V510" s="17">
        <f>U510*EXP($C$5+SQRT($C$4)*L510)+(Projection!$L$20+MAX(0,Projection!$K$24-U510)/Projection!$C$4-Projection!$L$21)*EXP($C$5+SQRT($C$4)*L510)^0.5</f>
        <v/>
      </c>
      <c r="W510" s="13">
        <f>M510/Projection!$C$24</f>
        <v/>
      </c>
      <c r="X510" s="13">
        <f>N510/Projection!$D$24</f>
        <v/>
      </c>
      <c r="Y510" s="13">
        <f>O510/Projection!$E$24</f>
        <v/>
      </c>
      <c r="Z510" s="13">
        <f>P510/Projection!$F$24</f>
        <v/>
      </c>
      <c r="AA510" s="13">
        <f>Q510/Projection!$G$24</f>
        <v/>
      </c>
      <c r="AB510" s="13">
        <f>R510/Projection!$H$24</f>
        <v/>
      </c>
      <c r="AC510" s="13">
        <f>S510/Projection!$I$24</f>
        <v/>
      </c>
      <c r="AD510" s="13">
        <f>T510/Projection!$J$24</f>
        <v/>
      </c>
      <c r="AE510" s="13">
        <f>U510/Projection!$K$24</f>
        <v/>
      </c>
      <c r="AF510" s="13">
        <f>V510/Projection!$L$24</f>
        <v/>
      </c>
      <c r="AG510" s="13">
        <f>MIN(W510:AF510)</f>
        <v/>
      </c>
    </row>
    <row r="511">
      <c r="B511" s="2" t="n">
        <v>498</v>
      </c>
      <c r="C511" s="20" t="n">
        <v>0.148956</v>
      </c>
      <c r="D511" s="20" t="n">
        <v>-1.29831</v>
      </c>
      <c r="E511" s="20" t="n">
        <v>1.262258</v>
      </c>
      <c r="F511" s="20" t="n">
        <v>0.341992</v>
      </c>
      <c r="G511" s="20" t="n">
        <v>-0.56884</v>
      </c>
      <c r="H511" s="20" t="n">
        <v>0.677766</v>
      </c>
      <c r="I511" s="20" t="n">
        <v>1.273087</v>
      </c>
      <c r="J511" s="20" t="n">
        <v>1.453896</v>
      </c>
      <c r="K511" s="20" t="n">
        <v>-0.7903480000000001</v>
      </c>
      <c r="L511" s="20" t="n">
        <v>-0.470341</v>
      </c>
      <c r="M511" s="17">
        <f>Projection!$C$13*EXP($C$5+SQRT($C$4)*C511)+(Projection!$C$20+MAX(0,Projection!$C$14-Projection!$C$13)/Projection!$C$4-Projection!$C$21)*EXP($C$5+SQRT($C$4)*C511)^0.5</f>
        <v/>
      </c>
      <c r="N511" s="17">
        <f>M511*EXP($C$5+SQRT($C$4)*D511)+(Projection!$D$20+MAX(0,Projection!$C$24-M511)/Projection!$C$4-Projection!$D$21)*EXP($C$5+SQRT($C$4)*D511)^0.5</f>
        <v/>
      </c>
      <c r="O511" s="17">
        <f>N511*EXP($C$5+SQRT($C$4)*E511)+(Projection!$E$20+MAX(0,Projection!$D$24-N511)/Projection!$C$4-Projection!$E$21)*EXP($C$5+SQRT($C$4)*E511)^0.5</f>
        <v/>
      </c>
      <c r="P511" s="17">
        <f>O511*EXP($C$5+SQRT($C$4)*F511)+(Projection!$F$20+MAX(0,Projection!$E$24-O511)/Projection!$C$4-Projection!$F$21)*EXP($C$5+SQRT($C$4)*F511)^0.5</f>
        <v/>
      </c>
      <c r="Q511" s="17">
        <f>P511*EXP($C$5+SQRT($C$4)*G511)+(Projection!$G$20+MAX(0,Projection!$F$24-P511)/Projection!$C$4-Projection!$G$21)*EXP($C$5+SQRT($C$4)*G511)^0.5</f>
        <v/>
      </c>
      <c r="R511" s="17">
        <f>Q511*EXP($C$5+SQRT($C$4)*H511)+(Projection!$H$20+MAX(0,Projection!$G$24-Q511)/Projection!$C$4-Projection!$H$21)*EXP($C$5+SQRT($C$4)*H511)^0.5</f>
        <v/>
      </c>
      <c r="S511" s="17">
        <f>R511*EXP($C$5+SQRT($C$4)*I511)+(Projection!$I$20+MAX(0,Projection!$H$24-R511)/Projection!$C$4-Projection!$I$21)*EXP($C$5+SQRT($C$4)*I511)^0.5</f>
        <v/>
      </c>
      <c r="T511" s="17">
        <f>S511*EXP($C$5+SQRT($C$4)*J511)+(Projection!$J$20+MAX(0,Projection!$I$24-S511)/Projection!$C$4-Projection!$J$21)*EXP($C$5+SQRT($C$4)*J511)^0.5</f>
        <v/>
      </c>
      <c r="U511" s="17">
        <f>T511*EXP($C$5+SQRT($C$4)*K511)+(Projection!$K$20+MAX(0,Projection!$J$24-T511)/Projection!$C$4-Projection!$K$21)*EXP($C$5+SQRT($C$4)*K511)^0.5</f>
        <v/>
      </c>
      <c r="V511" s="17">
        <f>U511*EXP($C$5+SQRT($C$4)*L511)+(Projection!$L$20+MAX(0,Projection!$K$24-U511)/Projection!$C$4-Projection!$L$21)*EXP($C$5+SQRT($C$4)*L511)^0.5</f>
        <v/>
      </c>
      <c r="W511" s="13">
        <f>M511/Projection!$C$24</f>
        <v/>
      </c>
      <c r="X511" s="13">
        <f>N511/Projection!$D$24</f>
        <v/>
      </c>
      <c r="Y511" s="13">
        <f>O511/Projection!$E$24</f>
        <v/>
      </c>
      <c r="Z511" s="13">
        <f>P511/Projection!$F$24</f>
        <v/>
      </c>
      <c r="AA511" s="13">
        <f>Q511/Projection!$G$24</f>
        <v/>
      </c>
      <c r="AB511" s="13">
        <f>R511/Projection!$H$24</f>
        <v/>
      </c>
      <c r="AC511" s="13">
        <f>S511/Projection!$I$24</f>
        <v/>
      </c>
      <c r="AD511" s="13">
        <f>T511/Projection!$J$24</f>
        <v/>
      </c>
      <c r="AE511" s="13">
        <f>U511/Projection!$K$24</f>
        <v/>
      </c>
      <c r="AF511" s="13">
        <f>V511/Projection!$L$24</f>
        <v/>
      </c>
      <c r="AG511" s="13">
        <f>MIN(W511:AF511)</f>
        <v/>
      </c>
    </row>
    <row r="512">
      <c r="B512" s="2" t="n">
        <v>499</v>
      </c>
      <c r="C512" s="20" t="n">
        <v>0.245081</v>
      </c>
      <c r="D512" s="20" t="n">
        <v>-1.336746</v>
      </c>
      <c r="E512" s="20" t="n">
        <v>-0.94733</v>
      </c>
      <c r="F512" s="20" t="n">
        <v>0.214061</v>
      </c>
      <c r="G512" s="20" t="n">
        <v>-0.125478</v>
      </c>
      <c r="H512" s="20" t="n">
        <v>-1.266466</v>
      </c>
      <c r="I512" s="20" t="n">
        <v>-0.53814</v>
      </c>
      <c r="J512" s="20" t="n">
        <v>1.731616</v>
      </c>
      <c r="K512" s="20" t="n">
        <v>-0.257027</v>
      </c>
      <c r="L512" s="20" t="n">
        <v>0.160693</v>
      </c>
      <c r="M512" s="17">
        <f>Projection!$C$13*EXP($C$5+SQRT($C$4)*C512)+(Projection!$C$20+MAX(0,Projection!$C$14-Projection!$C$13)/Projection!$C$4-Projection!$C$21)*EXP($C$5+SQRT($C$4)*C512)^0.5</f>
        <v/>
      </c>
      <c r="N512" s="17">
        <f>M512*EXP($C$5+SQRT($C$4)*D512)+(Projection!$D$20+MAX(0,Projection!$C$24-M512)/Projection!$C$4-Projection!$D$21)*EXP($C$5+SQRT($C$4)*D512)^0.5</f>
        <v/>
      </c>
      <c r="O512" s="17">
        <f>N512*EXP($C$5+SQRT($C$4)*E512)+(Projection!$E$20+MAX(0,Projection!$D$24-N512)/Projection!$C$4-Projection!$E$21)*EXP($C$5+SQRT($C$4)*E512)^0.5</f>
        <v/>
      </c>
      <c r="P512" s="17">
        <f>O512*EXP($C$5+SQRT($C$4)*F512)+(Projection!$F$20+MAX(0,Projection!$E$24-O512)/Projection!$C$4-Projection!$F$21)*EXP($C$5+SQRT($C$4)*F512)^0.5</f>
        <v/>
      </c>
      <c r="Q512" s="17">
        <f>P512*EXP($C$5+SQRT($C$4)*G512)+(Projection!$G$20+MAX(0,Projection!$F$24-P512)/Projection!$C$4-Projection!$G$21)*EXP($C$5+SQRT($C$4)*G512)^0.5</f>
        <v/>
      </c>
      <c r="R512" s="17">
        <f>Q512*EXP($C$5+SQRT($C$4)*H512)+(Projection!$H$20+MAX(0,Projection!$G$24-Q512)/Projection!$C$4-Projection!$H$21)*EXP($C$5+SQRT($C$4)*H512)^0.5</f>
        <v/>
      </c>
      <c r="S512" s="17">
        <f>R512*EXP($C$5+SQRT($C$4)*I512)+(Projection!$I$20+MAX(0,Projection!$H$24-R512)/Projection!$C$4-Projection!$I$21)*EXP($C$5+SQRT($C$4)*I512)^0.5</f>
        <v/>
      </c>
      <c r="T512" s="17">
        <f>S512*EXP($C$5+SQRT($C$4)*J512)+(Projection!$J$20+MAX(0,Projection!$I$24-S512)/Projection!$C$4-Projection!$J$21)*EXP($C$5+SQRT($C$4)*J512)^0.5</f>
        <v/>
      </c>
      <c r="U512" s="17">
        <f>T512*EXP($C$5+SQRT($C$4)*K512)+(Projection!$K$20+MAX(0,Projection!$J$24-T512)/Projection!$C$4-Projection!$K$21)*EXP($C$5+SQRT($C$4)*K512)^0.5</f>
        <v/>
      </c>
      <c r="V512" s="17">
        <f>U512*EXP($C$5+SQRT($C$4)*L512)+(Projection!$L$20+MAX(0,Projection!$K$24-U512)/Projection!$C$4-Projection!$L$21)*EXP($C$5+SQRT($C$4)*L512)^0.5</f>
        <v/>
      </c>
      <c r="W512" s="13">
        <f>M512/Projection!$C$24</f>
        <v/>
      </c>
      <c r="X512" s="13">
        <f>N512/Projection!$D$24</f>
        <v/>
      </c>
      <c r="Y512" s="13">
        <f>O512/Projection!$E$24</f>
        <v/>
      </c>
      <c r="Z512" s="13">
        <f>P512/Projection!$F$24</f>
        <v/>
      </c>
      <c r="AA512" s="13">
        <f>Q512/Projection!$G$24</f>
        <v/>
      </c>
      <c r="AB512" s="13">
        <f>R512/Projection!$H$24</f>
        <v/>
      </c>
      <c r="AC512" s="13">
        <f>S512/Projection!$I$24</f>
        <v/>
      </c>
      <c r="AD512" s="13">
        <f>T512/Projection!$J$24</f>
        <v/>
      </c>
      <c r="AE512" s="13">
        <f>U512/Projection!$K$24</f>
        <v/>
      </c>
      <c r="AF512" s="13">
        <f>V512/Projection!$L$24</f>
        <v/>
      </c>
      <c r="AG512" s="13">
        <f>MIN(W512:AF512)</f>
        <v/>
      </c>
    </row>
    <row r="513">
      <c r="B513" s="2" t="n">
        <v>500</v>
      </c>
      <c r="C513" s="20" t="n">
        <v>0.063712</v>
      </c>
      <c r="D513" s="20" t="n">
        <v>0.497492</v>
      </c>
      <c r="E513" s="20" t="n">
        <v>0.086341</v>
      </c>
      <c r="F513" s="20" t="n">
        <v>0.307203</v>
      </c>
      <c r="G513" s="20" t="n">
        <v>1.54825</v>
      </c>
      <c r="H513" s="20" t="n">
        <v>0.424965</v>
      </c>
      <c r="I513" s="20" t="n">
        <v>2.040869</v>
      </c>
      <c r="J513" s="20" t="n">
        <v>1.574213</v>
      </c>
      <c r="K513" s="20" t="n">
        <v>-0.005274</v>
      </c>
      <c r="L513" s="20" t="n">
        <v>-0.643398</v>
      </c>
      <c r="M513" s="17">
        <f>Projection!$C$13*EXP($C$5+SQRT($C$4)*C513)+(Projection!$C$20+MAX(0,Projection!$C$14-Projection!$C$13)/Projection!$C$4-Projection!$C$21)*EXP($C$5+SQRT($C$4)*C513)^0.5</f>
        <v/>
      </c>
      <c r="N513" s="17">
        <f>M513*EXP($C$5+SQRT($C$4)*D513)+(Projection!$D$20+MAX(0,Projection!$C$24-M513)/Projection!$C$4-Projection!$D$21)*EXP($C$5+SQRT($C$4)*D513)^0.5</f>
        <v/>
      </c>
      <c r="O513" s="17">
        <f>N513*EXP($C$5+SQRT($C$4)*E513)+(Projection!$E$20+MAX(0,Projection!$D$24-N513)/Projection!$C$4-Projection!$E$21)*EXP($C$5+SQRT($C$4)*E513)^0.5</f>
        <v/>
      </c>
      <c r="P513" s="17">
        <f>O513*EXP($C$5+SQRT($C$4)*F513)+(Projection!$F$20+MAX(0,Projection!$E$24-O513)/Projection!$C$4-Projection!$F$21)*EXP($C$5+SQRT($C$4)*F513)^0.5</f>
        <v/>
      </c>
      <c r="Q513" s="17">
        <f>P513*EXP($C$5+SQRT($C$4)*G513)+(Projection!$G$20+MAX(0,Projection!$F$24-P513)/Projection!$C$4-Projection!$G$21)*EXP($C$5+SQRT($C$4)*G513)^0.5</f>
        <v/>
      </c>
      <c r="R513" s="17">
        <f>Q513*EXP($C$5+SQRT($C$4)*H513)+(Projection!$H$20+MAX(0,Projection!$G$24-Q513)/Projection!$C$4-Projection!$H$21)*EXP($C$5+SQRT($C$4)*H513)^0.5</f>
        <v/>
      </c>
      <c r="S513" s="17">
        <f>R513*EXP($C$5+SQRT($C$4)*I513)+(Projection!$I$20+MAX(0,Projection!$H$24-R513)/Projection!$C$4-Projection!$I$21)*EXP($C$5+SQRT($C$4)*I513)^0.5</f>
        <v/>
      </c>
      <c r="T513" s="17">
        <f>S513*EXP($C$5+SQRT($C$4)*J513)+(Projection!$J$20+MAX(0,Projection!$I$24-S513)/Projection!$C$4-Projection!$J$21)*EXP($C$5+SQRT($C$4)*J513)^0.5</f>
        <v/>
      </c>
      <c r="U513" s="17">
        <f>T513*EXP($C$5+SQRT($C$4)*K513)+(Projection!$K$20+MAX(0,Projection!$J$24-T513)/Projection!$C$4-Projection!$K$21)*EXP($C$5+SQRT($C$4)*K513)^0.5</f>
        <v/>
      </c>
      <c r="V513" s="17">
        <f>U513*EXP($C$5+SQRT($C$4)*L513)+(Projection!$L$20+MAX(0,Projection!$K$24-U513)/Projection!$C$4-Projection!$L$21)*EXP($C$5+SQRT($C$4)*L513)^0.5</f>
        <v/>
      </c>
      <c r="W513" s="13">
        <f>M513/Projection!$C$24</f>
        <v/>
      </c>
      <c r="X513" s="13">
        <f>N513/Projection!$D$24</f>
        <v/>
      </c>
      <c r="Y513" s="13">
        <f>O513/Projection!$E$24</f>
        <v/>
      </c>
      <c r="Z513" s="13">
        <f>P513/Projection!$F$24</f>
        <v/>
      </c>
      <c r="AA513" s="13">
        <f>Q513/Projection!$G$24</f>
        <v/>
      </c>
      <c r="AB513" s="13">
        <f>R513/Projection!$H$24</f>
        <v/>
      </c>
      <c r="AC513" s="13">
        <f>S513/Projection!$I$24</f>
        <v/>
      </c>
      <c r="AD513" s="13">
        <f>T513/Projection!$J$24</f>
        <v/>
      </c>
      <c r="AE513" s="13">
        <f>U513/Projection!$K$24</f>
        <v/>
      </c>
      <c r="AF513" s="13">
        <f>V513/Projection!$L$24</f>
        <v/>
      </c>
      <c r="AG513" s="13">
        <f>MIN(W513:AF513)</f>
        <v/>
      </c>
    </row>
    <row r="514">
      <c r="B514" s="2" t="n">
        <v>501</v>
      </c>
      <c r="C514" s="20" t="n">
        <v>0.188156</v>
      </c>
      <c r="D514" s="20" t="n">
        <v>-0.376161</v>
      </c>
      <c r="E514" s="20" t="n">
        <v>0.151581</v>
      </c>
      <c r="F514" s="20" t="n">
        <v>-0.7309330000000001</v>
      </c>
      <c r="G514" s="20" t="n">
        <v>-1.526307</v>
      </c>
      <c r="H514" s="20" t="n">
        <v>-0.519713</v>
      </c>
      <c r="I514" s="20" t="n">
        <v>-0.464446</v>
      </c>
      <c r="J514" s="20" t="n">
        <v>0.440601</v>
      </c>
      <c r="K514" s="20" t="n">
        <v>0.112686</v>
      </c>
      <c r="L514" s="20" t="n">
        <v>-2.066834</v>
      </c>
      <c r="M514" s="17">
        <f>Projection!$C$13*EXP($C$5+SQRT($C$4)*C514)+(Projection!$C$20+MAX(0,Projection!$C$14-Projection!$C$13)/Projection!$C$4-Projection!$C$21)*EXP($C$5+SQRT($C$4)*C514)^0.5</f>
        <v/>
      </c>
      <c r="N514" s="17">
        <f>M514*EXP($C$5+SQRT($C$4)*D514)+(Projection!$D$20+MAX(0,Projection!$C$24-M514)/Projection!$C$4-Projection!$D$21)*EXP($C$5+SQRT($C$4)*D514)^0.5</f>
        <v/>
      </c>
      <c r="O514" s="17">
        <f>N514*EXP($C$5+SQRT($C$4)*E514)+(Projection!$E$20+MAX(0,Projection!$D$24-N514)/Projection!$C$4-Projection!$E$21)*EXP($C$5+SQRT($C$4)*E514)^0.5</f>
        <v/>
      </c>
      <c r="P514" s="17">
        <f>O514*EXP($C$5+SQRT($C$4)*F514)+(Projection!$F$20+MAX(0,Projection!$E$24-O514)/Projection!$C$4-Projection!$F$21)*EXP($C$5+SQRT($C$4)*F514)^0.5</f>
        <v/>
      </c>
      <c r="Q514" s="17">
        <f>P514*EXP($C$5+SQRT($C$4)*G514)+(Projection!$G$20+MAX(0,Projection!$F$24-P514)/Projection!$C$4-Projection!$G$21)*EXP($C$5+SQRT($C$4)*G514)^0.5</f>
        <v/>
      </c>
      <c r="R514" s="17">
        <f>Q514*EXP($C$5+SQRT($C$4)*H514)+(Projection!$H$20+MAX(0,Projection!$G$24-Q514)/Projection!$C$4-Projection!$H$21)*EXP($C$5+SQRT($C$4)*H514)^0.5</f>
        <v/>
      </c>
      <c r="S514" s="17">
        <f>R514*EXP($C$5+SQRT($C$4)*I514)+(Projection!$I$20+MAX(0,Projection!$H$24-R514)/Projection!$C$4-Projection!$I$21)*EXP($C$5+SQRT($C$4)*I514)^0.5</f>
        <v/>
      </c>
      <c r="T514" s="17">
        <f>S514*EXP($C$5+SQRT($C$4)*J514)+(Projection!$J$20+MAX(0,Projection!$I$24-S514)/Projection!$C$4-Projection!$J$21)*EXP($C$5+SQRT($C$4)*J514)^0.5</f>
        <v/>
      </c>
      <c r="U514" s="17">
        <f>T514*EXP($C$5+SQRT($C$4)*K514)+(Projection!$K$20+MAX(0,Projection!$J$24-T514)/Projection!$C$4-Projection!$K$21)*EXP($C$5+SQRT($C$4)*K514)^0.5</f>
        <v/>
      </c>
      <c r="V514" s="17">
        <f>U514*EXP($C$5+SQRT($C$4)*L514)+(Projection!$L$20+MAX(0,Projection!$K$24-U514)/Projection!$C$4-Projection!$L$21)*EXP($C$5+SQRT($C$4)*L514)^0.5</f>
        <v/>
      </c>
      <c r="W514" s="13">
        <f>M514/Projection!$C$24</f>
        <v/>
      </c>
      <c r="X514" s="13">
        <f>N514/Projection!$D$24</f>
        <v/>
      </c>
      <c r="Y514" s="13">
        <f>O514/Projection!$E$24</f>
        <v/>
      </c>
      <c r="Z514" s="13">
        <f>P514/Projection!$F$24</f>
        <v/>
      </c>
      <c r="AA514" s="13">
        <f>Q514/Projection!$G$24</f>
        <v/>
      </c>
      <c r="AB514" s="13">
        <f>R514/Projection!$H$24</f>
        <v/>
      </c>
      <c r="AC514" s="13">
        <f>S514/Projection!$I$24</f>
        <v/>
      </c>
      <c r="AD514" s="13">
        <f>T514/Projection!$J$24</f>
        <v/>
      </c>
      <c r="AE514" s="13">
        <f>U514/Projection!$K$24</f>
        <v/>
      </c>
      <c r="AF514" s="13">
        <f>V514/Projection!$L$24</f>
        <v/>
      </c>
      <c r="AG514" s="13">
        <f>MIN(W514:AF514)</f>
        <v/>
      </c>
    </row>
    <row r="515">
      <c r="B515" s="2" t="n">
        <v>502</v>
      </c>
      <c r="C515" s="20" t="n">
        <v>1.296404</v>
      </c>
      <c r="D515" s="20" t="n">
        <v>-0.281709</v>
      </c>
      <c r="E515" s="20" t="n">
        <v>0.245963</v>
      </c>
      <c r="F515" s="20" t="n">
        <v>0.765132</v>
      </c>
      <c r="G515" s="20" t="n">
        <v>0.355491</v>
      </c>
      <c r="H515" s="20" t="n">
        <v>1.272872</v>
      </c>
      <c r="I515" s="20" t="n">
        <v>-0.595432</v>
      </c>
      <c r="J515" s="20" t="n">
        <v>-1.939901</v>
      </c>
      <c r="K515" s="20" t="n">
        <v>-1.579037</v>
      </c>
      <c r="L515" s="20" t="n">
        <v>-0.310656</v>
      </c>
      <c r="M515" s="17">
        <f>Projection!$C$13*EXP($C$5+SQRT($C$4)*C515)+(Projection!$C$20+MAX(0,Projection!$C$14-Projection!$C$13)/Projection!$C$4-Projection!$C$21)*EXP($C$5+SQRT($C$4)*C515)^0.5</f>
        <v/>
      </c>
      <c r="N515" s="17">
        <f>M515*EXP($C$5+SQRT($C$4)*D515)+(Projection!$D$20+MAX(0,Projection!$C$24-M515)/Projection!$C$4-Projection!$D$21)*EXP($C$5+SQRT($C$4)*D515)^0.5</f>
        <v/>
      </c>
      <c r="O515" s="17">
        <f>N515*EXP($C$5+SQRT($C$4)*E515)+(Projection!$E$20+MAX(0,Projection!$D$24-N515)/Projection!$C$4-Projection!$E$21)*EXP($C$5+SQRT($C$4)*E515)^0.5</f>
        <v/>
      </c>
      <c r="P515" s="17">
        <f>O515*EXP($C$5+SQRT($C$4)*F515)+(Projection!$F$20+MAX(0,Projection!$E$24-O515)/Projection!$C$4-Projection!$F$21)*EXP($C$5+SQRT($C$4)*F515)^0.5</f>
        <v/>
      </c>
      <c r="Q515" s="17">
        <f>P515*EXP($C$5+SQRT($C$4)*G515)+(Projection!$G$20+MAX(0,Projection!$F$24-P515)/Projection!$C$4-Projection!$G$21)*EXP($C$5+SQRT($C$4)*G515)^0.5</f>
        <v/>
      </c>
      <c r="R515" s="17">
        <f>Q515*EXP($C$5+SQRT($C$4)*H515)+(Projection!$H$20+MAX(0,Projection!$G$24-Q515)/Projection!$C$4-Projection!$H$21)*EXP($C$5+SQRT($C$4)*H515)^0.5</f>
        <v/>
      </c>
      <c r="S515" s="17">
        <f>R515*EXP($C$5+SQRT($C$4)*I515)+(Projection!$I$20+MAX(0,Projection!$H$24-R515)/Projection!$C$4-Projection!$I$21)*EXP($C$5+SQRT($C$4)*I515)^0.5</f>
        <v/>
      </c>
      <c r="T515" s="17">
        <f>S515*EXP($C$5+SQRT($C$4)*J515)+(Projection!$J$20+MAX(0,Projection!$I$24-S515)/Projection!$C$4-Projection!$J$21)*EXP($C$5+SQRT($C$4)*J515)^0.5</f>
        <v/>
      </c>
      <c r="U515" s="17">
        <f>T515*EXP($C$5+SQRT($C$4)*K515)+(Projection!$K$20+MAX(0,Projection!$J$24-T515)/Projection!$C$4-Projection!$K$21)*EXP($C$5+SQRT($C$4)*K515)^0.5</f>
        <v/>
      </c>
      <c r="V515" s="17">
        <f>U515*EXP($C$5+SQRT($C$4)*L515)+(Projection!$L$20+MAX(0,Projection!$K$24-U515)/Projection!$C$4-Projection!$L$21)*EXP($C$5+SQRT($C$4)*L515)^0.5</f>
        <v/>
      </c>
      <c r="W515" s="13">
        <f>M515/Projection!$C$24</f>
        <v/>
      </c>
      <c r="X515" s="13">
        <f>N515/Projection!$D$24</f>
        <v/>
      </c>
      <c r="Y515" s="13">
        <f>O515/Projection!$E$24</f>
        <v/>
      </c>
      <c r="Z515" s="13">
        <f>P515/Projection!$F$24</f>
        <v/>
      </c>
      <c r="AA515" s="13">
        <f>Q515/Projection!$G$24</f>
        <v/>
      </c>
      <c r="AB515" s="13">
        <f>R515/Projection!$H$24</f>
        <v/>
      </c>
      <c r="AC515" s="13">
        <f>S515/Projection!$I$24</f>
        <v/>
      </c>
      <c r="AD515" s="13">
        <f>T515/Projection!$J$24</f>
        <v/>
      </c>
      <c r="AE515" s="13">
        <f>U515/Projection!$K$24</f>
        <v/>
      </c>
      <c r="AF515" s="13">
        <f>V515/Projection!$L$24</f>
        <v/>
      </c>
      <c r="AG515" s="13">
        <f>MIN(W515:AF515)</f>
        <v/>
      </c>
    </row>
    <row r="516">
      <c r="B516" s="2" t="n">
        <v>503</v>
      </c>
      <c r="C516" s="20" t="n">
        <v>-1.951068</v>
      </c>
      <c r="D516" s="20" t="n">
        <v>-0.655229</v>
      </c>
      <c r="E516" s="20" t="n">
        <v>0.813798</v>
      </c>
      <c r="F516" s="20" t="n">
        <v>0.246029</v>
      </c>
      <c r="G516" s="20" t="n">
        <v>1.705111</v>
      </c>
      <c r="H516" s="20" t="n">
        <v>0.199745</v>
      </c>
      <c r="I516" s="20" t="n">
        <v>0.991642</v>
      </c>
      <c r="J516" s="20" t="n">
        <v>0.075986</v>
      </c>
      <c r="K516" s="20" t="n">
        <v>-0.511928</v>
      </c>
      <c r="L516" s="20" t="n">
        <v>1.215143</v>
      </c>
      <c r="M516" s="17">
        <f>Projection!$C$13*EXP($C$5+SQRT($C$4)*C516)+(Projection!$C$20+MAX(0,Projection!$C$14-Projection!$C$13)/Projection!$C$4-Projection!$C$21)*EXP($C$5+SQRT($C$4)*C516)^0.5</f>
        <v/>
      </c>
      <c r="N516" s="17">
        <f>M516*EXP($C$5+SQRT($C$4)*D516)+(Projection!$D$20+MAX(0,Projection!$C$24-M516)/Projection!$C$4-Projection!$D$21)*EXP($C$5+SQRT($C$4)*D516)^0.5</f>
        <v/>
      </c>
      <c r="O516" s="17">
        <f>N516*EXP($C$5+SQRT($C$4)*E516)+(Projection!$E$20+MAX(0,Projection!$D$24-N516)/Projection!$C$4-Projection!$E$21)*EXP($C$5+SQRT($C$4)*E516)^0.5</f>
        <v/>
      </c>
      <c r="P516" s="17">
        <f>O516*EXP($C$5+SQRT($C$4)*F516)+(Projection!$F$20+MAX(0,Projection!$E$24-O516)/Projection!$C$4-Projection!$F$21)*EXP($C$5+SQRT($C$4)*F516)^0.5</f>
        <v/>
      </c>
      <c r="Q516" s="17">
        <f>P516*EXP($C$5+SQRT($C$4)*G516)+(Projection!$G$20+MAX(0,Projection!$F$24-P516)/Projection!$C$4-Projection!$G$21)*EXP($C$5+SQRT($C$4)*G516)^0.5</f>
        <v/>
      </c>
      <c r="R516" s="17">
        <f>Q516*EXP($C$5+SQRT($C$4)*H516)+(Projection!$H$20+MAX(0,Projection!$G$24-Q516)/Projection!$C$4-Projection!$H$21)*EXP($C$5+SQRT($C$4)*H516)^0.5</f>
        <v/>
      </c>
      <c r="S516" s="17">
        <f>R516*EXP($C$5+SQRT($C$4)*I516)+(Projection!$I$20+MAX(0,Projection!$H$24-R516)/Projection!$C$4-Projection!$I$21)*EXP($C$5+SQRT($C$4)*I516)^0.5</f>
        <v/>
      </c>
      <c r="T516" s="17">
        <f>S516*EXP($C$5+SQRT($C$4)*J516)+(Projection!$J$20+MAX(0,Projection!$I$24-S516)/Projection!$C$4-Projection!$J$21)*EXP($C$5+SQRT($C$4)*J516)^0.5</f>
        <v/>
      </c>
      <c r="U516" s="17">
        <f>T516*EXP($C$5+SQRT($C$4)*K516)+(Projection!$K$20+MAX(0,Projection!$J$24-T516)/Projection!$C$4-Projection!$K$21)*EXP($C$5+SQRT($C$4)*K516)^0.5</f>
        <v/>
      </c>
      <c r="V516" s="17">
        <f>U516*EXP($C$5+SQRT($C$4)*L516)+(Projection!$L$20+MAX(0,Projection!$K$24-U516)/Projection!$C$4-Projection!$L$21)*EXP($C$5+SQRT($C$4)*L516)^0.5</f>
        <v/>
      </c>
      <c r="W516" s="13">
        <f>M516/Projection!$C$24</f>
        <v/>
      </c>
      <c r="X516" s="13">
        <f>N516/Projection!$D$24</f>
        <v/>
      </c>
      <c r="Y516" s="13">
        <f>O516/Projection!$E$24</f>
        <v/>
      </c>
      <c r="Z516" s="13">
        <f>P516/Projection!$F$24</f>
        <v/>
      </c>
      <c r="AA516" s="13">
        <f>Q516/Projection!$G$24</f>
        <v/>
      </c>
      <c r="AB516" s="13">
        <f>R516/Projection!$H$24</f>
        <v/>
      </c>
      <c r="AC516" s="13">
        <f>S516/Projection!$I$24</f>
        <v/>
      </c>
      <c r="AD516" s="13">
        <f>T516/Projection!$J$24</f>
        <v/>
      </c>
      <c r="AE516" s="13">
        <f>U516/Projection!$K$24</f>
        <v/>
      </c>
      <c r="AF516" s="13">
        <f>V516/Projection!$L$24</f>
        <v/>
      </c>
      <c r="AG516" s="13">
        <f>MIN(W516:AF516)</f>
        <v/>
      </c>
    </row>
    <row r="517">
      <c r="B517" s="2" t="n">
        <v>504</v>
      </c>
      <c r="C517" s="20" t="n">
        <v>-0.369211</v>
      </c>
      <c r="D517" s="20" t="n">
        <v>-0.011394</v>
      </c>
      <c r="E517" s="20" t="n">
        <v>-1.473188</v>
      </c>
      <c r="F517" s="20" t="n">
        <v>-2.389192</v>
      </c>
      <c r="G517" s="20" t="n">
        <v>-0.733653</v>
      </c>
      <c r="H517" s="20" t="n">
        <v>0.751333</v>
      </c>
      <c r="I517" s="20" t="n">
        <v>1.611073</v>
      </c>
      <c r="J517" s="20" t="n">
        <v>-0.098112</v>
      </c>
      <c r="K517" s="20" t="n">
        <v>0.712073</v>
      </c>
      <c r="L517" s="20" t="n">
        <v>2.599709</v>
      </c>
      <c r="M517" s="17">
        <f>Projection!$C$13*EXP($C$5+SQRT($C$4)*C517)+(Projection!$C$20+MAX(0,Projection!$C$14-Projection!$C$13)/Projection!$C$4-Projection!$C$21)*EXP($C$5+SQRT($C$4)*C517)^0.5</f>
        <v/>
      </c>
      <c r="N517" s="17">
        <f>M517*EXP($C$5+SQRT($C$4)*D517)+(Projection!$D$20+MAX(0,Projection!$C$24-M517)/Projection!$C$4-Projection!$D$21)*EXP($C$5+SQRT($C$4)*D517)^0.5</f>
        <v/>
      </c>
      <c r="O517" s="17">
        <f>N517*EXP($C$5+SQRT($C$4)*E517)+(Projection!$E$20+MAX(0,Projection!$D$24-N517)/Projection!$C$4-Projection!$E$21)*EXP($C$5+SQRT($C$4)*E517)^0.5</f>
        <v/>
      </c>
      <c r="P517" s="17">
        <f>O517*EXP($C$5+SQRT($C$4)*F517)+(Projection!$F$20+MAX(0,Projection!$E$24-O517)/Projection!$C$4-Projection!$F$21)*EXP($C$5+SQRT($C$4)*F517)^0.5</f>
        <v/>
      </c>
      <c r="Q517" s="17">
        <f>P517*EXP($C$5+SQRT($C$4)*G517)+(Projection!$G$20+MAX(0,Projection!$F$24-P517)/Projection!$C$4-Projection!$G$21)*EXP($C$5+SQRT($C$4)*G517)^0.5</f>
        <v/>
      </c>
      <c r="R517" s="17">
        <f>Q517*EXP($C$5+SQRT($C$4)*H517)+(Projection!$H$20+MAX(0,Projection!$G$24-Q517)/Projection!$C$4-Projection!$H$21)*EXP($C$5+SQRT($C$4)*H517)^0.5</f>
        <v/>
      </c>
      <c r="S517" s="17">
        <f>R517*EXP($C$5+SQRT($C$4)*I517)+(Projection!$I$20+MAX(0,Projection!$H$24-R517)/Projection!$C$4-Projection!$I$21)*EXP($C$5+SQRT($C$4)*I517)^0.5</f>
        <v/>
      </c>
      <c r="T517" s="17">
        <f>S517*EXP($C$5+SQRT($C$4)*J517)+(Projection!$J$20+MAX(0,Projection!$I$24-S517)/Projection!$C$4-Projection!$J$21)*EXP($C$5+SQRT($C$4)*J517)^0.5</f>
        <v/>
      </c>
      <c r="U517" s="17">
        <f>T517*EXP($C$5+SQRT($C$4)*K517)+(Projection!$K$20+MAX(0,Projection!$J$24-T517)/Projection!$C$4-Projection!$K$21)*EXP($C$5+SQRT($C$4)*K517)^0.5</f>
        <v/>
      </c>
      <c r="V517" s="17">
        <f>U517*EXP($C$5+SQRT($C$4)*L517)+(Projection!$L$20+MAX(0,Projection!$K$24-U517)/Projection!$C$4-Projection!$L$21)*EXP($C$5+SQRT($C$4)*L517)^0.5</f>
        <v/>
      </c>
      <c r="W517" s="13">
        <f>M517/Projection!$C$24</f>
        <v/>
      </c>
      <c r="X517" s="13">
        <f>N517/Projection!$D$24</f>
        <v/>
      </c>
      <c r="Y517" s="13">
        <f>O517/Projection!$E$24</f>
        <v/>
      </c>
      <c r="Z517" s="13">
        <f>P517/Projection!$F$24</f>
        <v/>
      </c>
      <c r="AA517" s="13">
        <f>Q517/Projection!$G$24</f>
        <v/>
      </c>
      <c r="AB517" s="13">
        <f>R517/Projection!$H$24</f>
        <v/>
      </c>
      <c r="AC517" s="13">
        <f>S517/Projection!$I$24</f>
        <v/>
      </c>
      <c r="AD517" s="13">
        <f>T517/Projection!$J$24</f>
        <v/>
      </c>
      <c r="AE517" s="13">
        <f>U517/Projection!$K$24</f>
        <v/>
      </c>
      <c r="AF517" s="13">
        <f>V517/Projection!$L$24</f>
        <v/>
      </c>
      <c r="AG517" s="13">
        <f>MIN(W517:AF517)</f>
        <v/>
      </c>
    </row>
    <row r="518">
      <c r="B518" s="2" t="n">
        <v>505</v>
      </c>
      <c r="C518" s="20" t="n">
        <v>-1.234431</v>
      </c>
      <c r="D518" s="20" t="n">
        <v>0.991168</v>
      </c>
      <c r="E518" s="20" t="n">
        <v>0.216744</v>
      </c>
      <c r="F518" s="20" t="n">
        <v>2.073067</v>
      </c>
      <c r="G518" s="20" t="n">
        <v>-0.466717</v>
      </c>
      <c r="H518" s="20" t="n">
        <v>0.8876500000000001</v>
      </c>
      <c r="I518" s="20" t="n">
        <v>1.058303</v>
      </c>
      <c r="J518" s="20" t="n">
        <v>0.740572</v>
      </c>
      <c r="K518" s="20" t="n">
        <v>0.876041</v>
      </c>
      <c r="L518" s="20" t="n">
        <v>1.038603</v>
      </c>
      <c r="M518" s="17">
        <f>Projection!$C$13*EXP($C$5+SQRT($C$4)*C518)+(Projection!$C$20+MAX(0,Projection!$C$14-Projection!$C$13)/Projection!$C$4-Projection!$C$21)*EXP($C$5+SQRT($C$4)*C518)^0.5</f>
        <v/>
      </c>
      <c r="N518" s="17">
        <f>M518*EXP($C$5+SQRT($C$4)*D518)+(Projection!$D$20+MAX(0,Projection!$C$24-M518)/Projection!$C$4-Projection!$D$21)*EXP($C$5+SQRT($C$4)*D518)^0.5</f>
        <v/>
      </c>
      <c r="O518" s="17">
        <f>N518*EXP($C$5+SQRT($C$4)*E518)+(Projection!$E$20+MAX(0,Projection!$D$24-N518)/Projection!$C$4-Projection!$E$21)*EXP($C$5+SQRT($C$4)*E518)^0.5</f>
        <v/>
      </c>
      <c r="P518" s="17">
        <f>O518*EXP($C$5+SQRT($C$4)*F518)+(Projection!$F$20+MAX(0,Projection!$E$24-O518)/Projection!$C$4-Projection!$F$21)*EXP($C$5+SQRT($C$4)*F518)^0.5</f>
        <v/>
      </c>
      <c r="Q518" s="17">
        <f>P518*EXP($C$5+SQRT($C$4)*G518)+(Projection!$G$20+MAX(0,Projection!$F$24-P518)/Projection!$C$4-Projection!$G$21)*EXP($C$5+SQRT($C$4)*G518)^0.5</f>
        <v/>
      </c>
      <c r="R518" s="17">
        <f>Q518*EXP($C$5+SQRT($C$4)*H518)+(Projection!$H$20+MAX(0,Projection!$G$24-Q518)/Projection!$C$4-Projection!$H$21)*EXP($C$5+SQRT($C$4)*H518)^0.5</f>
        <v/>
      </c>
      <c r="S518" s="17">
        <f>R518*EXP($C$5+SQRT($C$4)*I518)+(Projection!$I$20+MAX(0,Projection!$H$24-R518)/Projection!$C$4-Projection!$I$21)*EXP($C$5+SQRT($C$4)*I518)^0.5</f>
        <v/>
      </c>
      <c r="T518" s="17">
        <f>S518*EXP($C$5+SQRT($C$4)*J518)+(Projection!$J$20+MAX(0,Projection!$I$24-S518)/Projection!$C$4-Projection!$J$21)*EXP($C$5+SQRT($C$4)*J518)^0.5</f>
        <v/>
      </c>
      <c r="U518" s="17">
        <f>T518*EXP($C$5+SQRT($C$4)*K518)+(Projection!$K$20+MAX(0,Projection!$J$24-T518)/Projection!$C$4-Projection!$K$21)*EXP($C$5+SQRT($C$4)*K518)^0.5</f>
        <v/>
      </c>
      <c r="V518" s="17">
        <f>U518*EXP($C$5+SQRT($C$4)*L518)+(Projection!$L$20+MAX(0,Projection!$K$24-U518)/Projection!$C$4-Projection!$L$21)*EXP($C$5+SQRT($C$4)*L518)^0.5</f>
        <v/>
      </c>
      <c r="W518" s="13">
        <f>M518/Projection!$C$24</f>
        <v/>
      </c>
      <c r="X518" s="13">
        <f>N518/Projection!$D$24</f>
        <v/>
      </c>
      <c r="Y518" s="13">
        <f>O518/Projection!$E$24</f>
        <v/>
      </c>
      <c r="Z518" s="13">
        <f>P518/Projection!$F$24</f>
        <v/>
      </c>
      <c r="AA518" s="13">
        <f>Q518/Projection!$G$24</f>
        <v/>
      </c>
      <c r="AB518" s="13">
        <f>R518/Projection!$H$24</f>
        <v/>
      </c>
      <c r="AC518" s="13">
        <f>S518/Projection!$I$24</f>
        <v/>
      </c>
      <c r="AD518" s="13">
        <f>T518/Projection!$J$24</f>
        <v/>
      </c>
      <c r="AE518" s="13">
        <f>U518/Projection!$K$24</f>
        <v/>
      </c>
      <c r="AF518" s="13">
        <f>V518/Projection!$L$24</f>
        <v/>
      </c>
      <c r="AG518" s="13">
        <f>MIN(W518:AF518)</f>
        <v/>
      </c>
    </row>
    <row r="519">
      <c r="B519" s="2" t="n">
        <v>506</v>
      </c>
      <c r="C519" s="20" t="n">
        <v>0.328416</v>
      </c>
      <c r="D519" s="20" t="n">
        <v>0.098164</v>
      </c>
      <c r="E519" s="20" t="n">
        <v>0.139543</v>
      </c>
      <c r="F519" s="20" t="n">
        <v>-1.439668</v>
      </c>
      <c r="G519" s="20" t="n">
        <v>0.677878</v>
      </c>
      <c r="H519" s="20" t="n">
        <v>0.429961</v>
      </c>
      <c r="I519" s="20" t="n">
        <v>-0.37061</v>
      </c>
      <c r="J519" s="20" t="n">
        <v>-1.145146</v>
      </c>
      <c r="K519" s="20" t="n">
        <v>-0.459172</v>
      </c>
      <c r="L519" s="20" t="n">
        <v>0.5788990000000001</v>
      </c>
      <c r="M519" s="17">
        <f>Projection!$C$13*EXP($C$5+SQRT($C$4)*C519)+(Projection!$C$20+MAX(0,Projection!$C$14-Projection!$C$13)/Projection!$C$4-Projection!$C$21)*EXP($C$5+SQRT($C$4)*C519)^0.5</f>
        <v/>
      </c>
      <c r="N519" s="17">
        <f>M519*EXP($C$5+SQRT($C$4)*D519)+(Projection!$D$20+MAX(0,Projection!$C$24-M519)/Projection!$C$4-Projection!$D$21)*EXP($C$5+SQRT($C$4)*D519)^0.5</f>
        <v/>
      </c>
      <c r="O519" s="17">
        <f>N519*EXP($C$5+SQRT($C$4)*E519)+(Projection!$E$20+MAX(0,Projection!$D$24-N519)/Projection!$C$4-Projection!$E$21)*EXP($C$5+SQRT($C$4)*E519)^0.5</f>
        <v/>
      </c>
      <c r="P519" s="17">
        <f>O519*EXP($C$5+SQRT($C$4)*F519)+(Projection!$F$20+MAX(0,Projection!$E$24-O519)/Projection!$C$4-Projection!$F$21)*EXP($C$5+SQRT($C$4)*F519)^0.5</f>
        <v/>
      </c>
      <c r="Q519" s="17">
        <f>P519*EXP($C$5+SQRT($C$4)*G519)+(Projection!$G$20+MAX(0,Projection!$F$24-P519)/Projection!$C$4-Projection!$G$21)*EXP($C$5+SQRT($C$4)*G519)^0.5</f>
        <v/>
      </c>
      <c r="R519" s="17">
        <f>Q519*EXP($C$5+SQRT($C$4)*H519)+(Projection!$H$20+MAX(0,Projection!$G$24-Q519)/Projection!$C$4-Projection!$H$21)*EXP($C$5+SQRT($C$4)*H519)^0.5</f>
        <v/>
      </c>
      <c r="S519" s="17">
        <f>R519*EXP($C$5+SQRT($C$4)*I519)+(Projection!$I$20+MAX(0,Projection!$H$24-R519)/Projection!$C$4-Projection!$I$21)*EXP($C$5+SQRT($C$4)*I519)^0.5</f>
        <v/>
      </c>
      <c r="T519" s="17">
        <f>S519*EXP($C$5+SQRT($C$4)*J519)+(Projection!$J$20+MAX(0,Projection!$I$24-S519)/Projection!$C$4-Projection!$J$21)*EXP($C$5+SQRT($C$4)*J519)^0.5</f>
        <v/>
      </c>
      <c r="U519" s="17">
        <f>T519*EXP($C$5+SQRT($C$4)*K519)+(Projection!$K$20+MAX(0,Projection!$J$24-T519)/Projection!$C$4-Projection!$K$21)*EXP($C$5+SQRT($C$4)*K519)^0.5</f>
        <v/>
      </c>
      <c r="V519" s="17">
        <f>U519*EXP($C$5+SQRT($C$4)*L519)+(Projection!$L$20+MAX(0,Projection!$K$24-U519)/Projection!$C$4-Projection!$L$21)*EXP($C$5+SQRT($C$4)*L519)^0.5</f>
        <v/>
      </c>
      <c r="W519" s="13">
        <f>M519/Projection!$C$24</f>
        <v/>
      </c>
      <c r="X519" s="13">
        <f>N519/Projection!$D$24</f>
        <v/>
      </c>
      <c r="Y519" s="13">
        <f>O519/Projection!$E$24</f>
        <v/>
      </c>
      <c r="Z519" s="13">
        <f>P519/Projection!$F$24</f>
        <v/>
      </c>
      <c r="AA519" s="13">
        <f>Q519/Projection!$G$24</f>
        <v/>
      </c>
      <c r="AB519" s="13">
        <f>R519/Projection!$H$24</f>
        <v/>
      </c>
      <c r="AC519" s="13">
        <f>S519/Projection!$I$24</f>
        <v/>
      </c>
      <c r="AD519" s="13">
        <f>T519/Projection!$J$24</f>
        <v/>
      </c>
      <c r="AE519" s="13">
        <f>U519/Projection!$K$24</f>
        <v/>
      </c>
      <c r="AF519" s="13">
        <f>V519/Projection!$L$24</f>
        <v/>
      </c>
      <c r="AG519" s="13">
        <f>MIN(W519:AF519)</f>
        <v/>
      </c>
    </row>
    <row r="520">
      <c r="B520" s="2" t="n">
        <v>507</v>
      </c>
      <c r="C520" s="20" t="n">
        <v>-1.403847</v>
      </c>
      <c r="D520" s="20" t="n">
        <v>0.131712</v>
      </c>
      <c r="E520" s="20" t="n">
        <v>0.409522</v>
      </c>
      <c r="F520" s="20" t="n">
        <v>1.208481</v>
      </c>
      <c r="G520" s="20" t="n">
        <v>2.287915</v>
      </c>
      <c r="H520" s="20" t="n">
        <v>0.981137</v>
      </c>
      <c r="I520" s="20" t="n">
        <v>1.427285</v>
      </c>
      <c r="J520" s="20" t="n">
        <v>2.594873</v>
      </c>
      <c r="K520" s="20" t="n">
        <v>0.649108</v>
      </c>
      <c r="L520" s="20" t="n">
        <v>2.296348</v>
      </c>
      <c r="M520" s="17">
        <f>Projection!$C$13*EXP($C$5+SQRT($C$4)*C520)+(Projection!$C$20+MAX(0,Projection!$C$14-Projection!$C$13)/Projection!$C$4-Projection!$C$21)*EXP($C$5+SQRT($C$4)*C520)^0.5</f>
        <v/>
      </c>
      <c r="N520" s="17">
        <f>M520*EXP($C$5+SQRT($C$4)*D520)+(Projection!$D$20+MAX(0,Projection!$C$24-M520)/Projection!$C$4-Projection!$D$21)*EXP($C$5+SQRT($C$4)*D520)^0.5</f>
        <v/>
      </c>
      <c r="O520" s="17">
        <f>N520*EXP($C$5+SQRT($C$4)*E520)+(Projection!$E$20+MAX(0,Projection!$D$24-N520)/Projection!$C$4-Projection!$E$21)*EXP($C$5+SQRT($C$4)*E520)^0.5</f>
        <v/>
      </c>
      <c r="P520" s="17">
        <f>O520*EXP($C$5+SQRT($C$4)*F520)+(Projection!$F$20+MAX(0,Projection!$E$24-O520)/Projection!$C$4-Projection!$F$21)*EXP($C$5+SQRT($C$4)*F520)^0.5</f>
        <v/>
      </c>
      <c r="Q520" s="17">
        <f>P520*EXP($C$5+SQRT($C$4)*G520)+(Projection!$G$20+MAX(0,Projection!$F$24-P520)/Projection!$C$4-Projection!$G$21)*EXP($C$5+SQRT($C$4)*G520)^0.5</f>
        <v/>
      </c>
      <c r="R520" s="17">
        <f>Q520*EXP($C$5+SQRT($C$4)*H520)+(Projection!$H$20+MAX(0,Projection!$G$24-Q520)/Projection!$C$4-Projection!$H$21)*EXP($C$5+SQRT($C$4)*H520)^0.5</f>
        <v/>
      </c>
      <c r="S520" s="17">
        <f>R520*EXP($C$5+SQRT($C$4)*I520)+(Projection!$I$20+MAX(0,Projection!$H$24-R520)/Projection!$C$4-Projection!$I$21)*EXP($C$5+SQRT($C$4)*I520)^0.5</f>
        <v/>
      </c>
      <c r="T520" s="17">
        <f>S520*EXP($C$5+SQRT($C$4)*J520)+(Projection!$J$20+MAX(0,Projection!$I$24-S520)/Projection!$C$4-Projection!$J$21)*EXP($C$5+SQRT($C$4)*J520)^0.5</f>
        <v/>
      </c>
      <c r="U520" s="17">
        <f>T520*EXP($C$5+SQRT($C$4)*K520)+(Projection!$K$20+MAX(0,Projection!$J$24-T520)/Projection!$C$4-Projection!$K$21)*EXP($C$5+SQRT($C$4)*K520)^0.5</f>
        <v/>
      </c>
      <c r="V520" s="17">
        <f>U520*EXP($C$5+SQRT($C$4)*L520)+(Projection!$L$20+MAX(0,Projection!$K$24-U520)/Projection!$C$4-Projection!$L$21)*EXP($C$5+SQRT($C$4)*L520)^0.5</f>
        <v/>
      </c>
      <c r="W520" s="13">
        <f>M520/Projection!$C$24</f>
        <v/>
      </c>
      <c r="X520" s="13">
        <f>N520/Projection!$D$24</f>
        <v/>
      </c>
      <c r="Y520" s="13">
        <f>O520/Projection!$E$24</f>
        <v/>
      </c>
      <c r="Z520" s="13">
        <f>P520/Projection!$F$24</f>
        <v/>
      </c>
      <c r="AA520" s="13">
        <f>Q520/Projection!$G$24</f>
        <v/>
      </c>
      <c r="AB520" s="13">
        <f>R520/Projection!$H$24</f>
        <v/>
      </c>
      <c r="AC520" s="13">
        <f>S520/Projection!$I$24</f>
        <v/>
      </c>
      <c r="AD520" s="13">
        <f>T520/Projection!$J$24</f>
        <v/>
      </c>
      <c r="AE520" s="13">
        <f>U520/Projection!$K$24</f>
        <v/>
      </c>
      <c r="AF520" s="13">
        <f>V520/Projection!$L$24</f>
        <v/>
      </c>
      <c r="AG520" s="13">
        <f>MIN(W520:AF520)</f>
        <v/>
      </c>
    </row>
    <row r="521">
      <c r="B521" s="2" t="n">
        <v>508</v>
      </c>
      <c r="C521" s="20" t="n">
        <v>1.314983</v>
      </c>
      <c r="D521" s="20" t="n">
        <v>-0.5146810000000001</v>
      </c>
      <c r="E521" s="20" t="n">
        <v>1.066233</v>
      </c>
      <c r="F521" s="20" t="n">
        <v>0.314383</v>
      </c>
      <c r="G521" s="20" t="n">
        <v>-1.69989</v>
      </c>
      <c r="H521" s="20" t="n">
        <v>-0.649495</v>
      </c>
      <c r="I521" s="20" t="n">
        <v>-0.086214</v>
      </c>
      <c r="J521" s="20" t="n">
        <v>0.479325</v>
      </c>
      <c r="K521" s="20" t="n">
        <v>-0.673436</v>
      </c>
      <c r="L521" s="20" t="n">
        <v>-0.6257200000000001</v>
      </c>
      <c r="M521" s="17">
        <f>Projection!$C$13*EXP($C$5+SQRT($C$4)*C521)+(Projection!$C$20+MAX(0,Projection!$C$14-Projection!$C$13)/Projection!$C$4-Projection!$C$21)*EXP($C$5+SQRT($C$4)*C521)^0.5</f>
        <v/>
      </c>
      <c r="N521" s="17">
        <f>M521*EXP($C$5+SQRT($C$4)*D521)+(Projection!$D$20+MAX(0,Projection!$C$24-M521)/Projection!$C$4-Projection!$D$21)*EXP($C$5+SQRT($C$4)*D521)^0.5</f>
        <v/>
      </c>
      <c r="O521" s="17">
        <f>N521*EXP($C$5+SQRT($C$4)*E521)+(Projection!$E$20+MAX(0,Projection!$D$24-N521)/Projection!$C$4-Projection!$E$21)*EXP($C$5+SQRT($C$4)*E521)^0.5</f>
        <v/>
      </c>
      <c r="P521" s="17">
        <f>O521*EXP($C$5+SQRT($C$4)*F521)+(Projection!$F$20+MAX(0,Projection!$E$24-O521)/Projection!$C$4-Projection!$F$21)*EXP($C$5+SQRT($C$4)*F521)^0.5</f>
        <v/>
      </c>
      <c r="Q521" s="17">
        <f>P521*EXP($C$5+SQRT($C$4)*G521)+(Projection!$G$20+MAX(0,Projection!$F$24-P521)/Projection!$C$4-Projection!$G$21)*EXP($C$5+SQRT($C$4)*G521)^0.5</f>
        <v/>
      </c>
      <c r="R521" s="17">
        <f>Q521*EXP($C$5+SQRT($C$4)*H521)+(Projection!$H$20+MAX(0,Projection!$G$24-Q521)/Projection!$C$4-Projection!$H$21)*EXP($C$5+SQRT($C$4)*H521)^0.5</f>
        <v/>
      </c>
      <c r="S521" s="17">
        <f>R521*EXP($C$5+SQRT($C$4)*I521)+(Projection!$I$20+MAX(0,Projection!$H$24-R521)/Projection!$C$4-Projection!$I$21)*EXP($C$5+SQRT($C$4)*I521)^0.5</f>
        <v/>
      </c>
      <c r="T521" s="17">
        <f>S521*EXP($C$5+SQRT($C$4)*J521)+(Projection!$J$20+MAX(0,Projection!$I$24-S521)/Projection!$C$4-Projection!$J$21)*EXP($C$5+SQRT($C$4)*J521)^0.5</f>
        <v/>
      </c>
      <c r="U521" s="17">
        <f>T521*EXP($C$5+SQRT($C$4)*K521)+(Projection!$K$20+MAX(0,Projection!$J$24-T521)/Projection!$C$4-Projection!$K$21)*EXP($C$5+SQRT($C$4)*K521)^0.5</f>
        <v/>
      </c>
      <c r="V521" s="17">
        <f>U521*EXP($C$5+SQRT($C$4)*L521)+(Projection!$L$20+MAX(0,Projection!$K$24-U521)/Projection!$C$4-Projection!$L$21)*EXP($C$5+SQRT($C$4)*L521)^0.5</f>
        <v/>
      </c>
      <c r="W521" s="13">
        <f>M521/Projection!$C$24</f>
        <v/>
      </c>
      <c r="X521" s="13">
        <f>N521/Projection!$D$24</f>
        <v/>
      </c>
      <c r="Y521" s="13">
        <f>O521/Projection!$E$24</f>
        <v/>
      </c>
      <c r="Z521" s="13">
        <f>P521/Projection!$F$24</f>
        <v/>
      </c>
      <c r="AA521" s="13">
        <f>Q521/Projection!$G$24</f>
        <v/>
      </c>
      <c r="AB521" s="13">
        <f>R521/Projection!$H$24</f>
        <v/>
      </c>
      <c r="AC521" s="13">
        <f>S521/Projection!$I$24</f>
        <v/>
      </c>
      <c r="AD521" s="13">
        <f>T521/Projection!$J$24</f>
        <v/>
      </c>
      <c r="AE521" s="13">
        <f>U521/Projection!$K$24</f>
        <v/>
      </c>
      <c r="AF521" s="13">
        <f>V521/Projection!$L$24</f>
        <v/>
      </c>
      <c r="AG521" s="13">
        <f>MIN(W521:AF521)</f>
        <v/>
      </c>
    </row>
    <row r="522">
      <c r="B522" s="2" t="n">
        <v>509</v>
      </c>
      <c r="C522" s="20" t="n">
        <v>1.714994</v>
      </c>
      <c r="D522" s="20" t="n">
        <v>0.221088</v>
      </c>
      <c r="E522" s="20" t="n">
        <v>1.017775</v>
      </c>
      <c r="F522" s="20" t="n">
        <v>0.5523439999999999</v>
      </c>
      <c r="G522" s="20" t="n">
        <v>0.191007</v>
      </c>
      <c r="H522" s="20" t="n">
        <v>-0.175861</v>
      </c>
      <c r="I522" s="20" t="n">
        <v>-0.316433</v>
      </c>
      <c r="J522" s="20" t="n">
        <v>1.434742</v>
      </c>
      <c r="K522" s="20" t="n">
        <v>-0.002187</v>
      </c>
      <c r="L522" s="20" t="n">
        <v>0.10911</v>
      </c>
      <c r="M522" s="17">
        <f>Projection!$C$13*EXP($C$5+SQRT($C$4)*C522)+(Projection!$C$20+MAX(0,Projection!$C$14-Projection!$C$13)/Projection!$C$4-Projection!$C$21)*EXP($C$5+SQRT($C$4)*C522)^0.5</f>
        <v/>
      </c>
      <c r="N522" s="17">
        <f>M522*EXP($C$5+SQRT($C$4)*D522)+(Projection!$D$20+MAX(0,Projection!$C$24-M522)/Projection!$C$4-Projection!$D$21)*EXP($C$5+SQRT($C$4)*D522)^0.5</f>
        <v/>
      </c>
      <c r="O522" s="17">
        <f>N522*EXP($C$5+SQRT($C$4)*E522)+(Projection!$E$20+MAX(0,Projection!$D$24-N522)/Projection!$C$4-Projection!$E$21)*EXP($C$5+SQRT($C$4)*E522)^0.5</f>
        <v/>
      </c>
      <c r="P522" s="17">
        <f>O522*EXP($C$5+SQRT($C$4)*F522)+(Projection!$F$20+MAX(0,Projection!$E$24-O522)/Projection!$C$4-Projection!$F$21)*EXP($C$5+SQRT($C$4)*F522)^0.5</f>
        <v/>
      </c>
      <c r="Q522" s="17">
        <f>P522*EXP($C$5+SQRT($C$4)*G522)+(Projection!$G$20+MAX(0,Projection!$F$24-P522)/Projection!$C$4-Projection!$G$21)*EXP($C$5+SQRT($C$4)*G522)^0.5</f>
        <v/>
      </c>
      <c r="R522" s="17">
        <f>Q522*EXP($C$5+SQRT($C$4)*H522)+(Projection!$H$20+MAX(0,Projection!$G$24-Q522)/Projection!$C$4-Projection!$H$21)*EXP($C$5+SQRT($C$4)*H522)^0.5</f>
        <v/>
      </c>
      <c r="S522" s="17">
        <f>R522*EXP($C$5+SQRT($C$4)*I522)+(Projection!$I$20+MAX(0,Projection!$H$24-R522)/Projection!$C$4-Projection!$I$21)*EXP($C$5+SQRT($C$4)*I522)^0.5</f>
        <v/>
      </c>
      <c r="T522" s="17">
        <f>S522*EXP($C$5+SQRT($C$4)*J522)+(Projection!$J$20+MAX(0,Projection!$I$24-S522)/Projection!$C$4-Projection!$J$21)*EXP($C$5+SQRT($C$4)*J522)^0.5</f>
        <v/>
      </c>
      <c r="U522" s="17">
        <f>T522*EXP($C$5+SQRT($C$4)*K522)+(Projection!$K$20+MAX(0,Projection!$J$24-T522)/Projection!$C$4-Projection!$K$21)*EXP($C$5+SQRT($C$4)*K522)^0.5</f>
        <v/>
      </c>
      <c r="V522" s="17">
        <f>U522*EXP($C$5+SQRT($C$4)*L522)+(Projection!$L$20+MAX(0,Projection!$K$24-U522)/Projection!$C$4-Projection!$L$21)*EXP($C$5+SQRT($C$4)*L522)^0.5</f>
        <v/>
      </c>
      <c r="W522" s="13">
        <f>M522/Projection!$C$24</f>
        <v/>
      </c>
      <c r="X522" s="13">
        <f>N522/Projection!$D$24</f>
        <v/>
      </c>
      <c r="Y522" s="13">
        <f>O522/Projection!$E$24</f>
        <v/>
      </c>
      <c r="Z522" s="13">
        <f>P522/Projection!$F$24</f>
        <v/>
      </c>
      <c r="AA522" s="13">
        <f>Q522/Projection!$G$24</f>
        <v/>
      </c>
      <c r="AB522" s="13">
        <f>R522/Projection!$H$24</f>
        <v/>
      </c>
      <c r="AC522" s="13">
        <f>S522/Projection!$I$24</f>
        <v/>
      </c>
      <c r="AD522" s="13">
        <f>T522/Projection!$J$24</f>
        <v/>
      </c>
      <c r="AE522" s="13">
        <f>U522/Projection!$K$24</f>
        <v/>
      </c>
      <c r="AF522" s="13">
        <f>V522/Projection!$L$24</f>
        <v/>
      </c>
      <c r="AG522" s="13">
        <f>MIN(W522:AF522)</f>
        <v/>
      </c>
    </row>
    <row r="523">
      <c r="B523" s="2" t="n">
        <v>510</v>
      </c>
      <c r="C523" s="20" t="n">
        <v>0.342057</v>
      </c>
      <c r="D523" s="20" t="n">
        <v>0.522205</v>
      </c>
      <c r="E523" s="20" t="n">
        <v>-0.09186</v>
      </c>
      <c r="F523" s="20" t="n">
        <v>1.434901</v>
      </c>
      <c r="G523" s="20" t="n">
        <v>1.021409</v>
      </c>
      <c r="H523" s="20" t="n">
        <v>1.33698</v>
      </c>
      <c r="I523" s="20" t="n">
        <v>-0.190463</v>
      </c>
      <c r="J523" s="20" t="n">
        <v>-0.751127</v>
      </c>
      <c r="K523" s="20" t="n">
        <v>-0.463963</v>
      </c>
      <c r="L523" s="20" t="n">
        <v>0.606796</v>
      </c>
      <c r="M523" s="17">
        <f>Projection!$C$13*EXP($C$5+SQRT($C$4)*C523)+(Projection!$C$20+MAX(0,Projection!$C$14-Projection!$C$13)/Projection!$C$4-Projection!$C$21)*EXP($C$5+SQRT($C$4)*C523)^0.5</f>
        <v/>
      </c>
      <c r="N523" s="17">
        <f>M523*EXP($C$5+SQRT($C$4)*D523)+(Projection!$D$20+MAX(0,Projection!$C$24-M523)/Projection!$C$4-Projection!$D$21)*EXP($C$5+SQRT($C$4)*D523)^0.5</f>
        <v/>
      </c>
      <c r="O523" s="17">
        <f>N523*EXP($C$5+SQRT($C$4)*E523)+(Projection!$E$20+MAX(0,Projection!$D$24-N523)/Projection!$C$4-Projection!$E$21)*EXP($C$5+SQRT($C$4)*E523)^0.5</f>
        <v/>
      </c>
      <c r="P523" s="17">
        <f>O523*EXP($C$5+SQRT($C$4)*F523)+(Projection!$F$20+MAX(0,Projection!$E$24-O523)/Projection!$C$4-Projection!$F$21)*EXP($C$5+SQRT($C$4)*F523)^0.5</f>
        <v/>
      </c>
      <c r="Q523" s="17">
        <f>P523*EXP($C$5+SQRT($C$4)*G523)+(Projection!$G$20+MAX(0,Projection!$F$24-P523)/Projection!$C$4-Projection!$G$21)*EXP($C$5+SQRT($C$4)*G523)^0.5</f>
        <v/>
      </c>
      <c r="R523" s="17">
        <f>Q523*EXP($C$5+SQRT($C$4)*H523)+(Projection!$H$20+MAX(0,Projection!$G$24-Q523)/Projection!$C$4-Projection!$H$21)*EXP($C$5+SQRT($C$4)*H523)^0.5</f>
        <v/>
      </c>
      <c r="S523" s="17">
        <f>R523*EXP($C$5+SQRT($C$4)*I523)+(Projection!$I$20+MAX(0,Projection!$H$24-R523)/Projection!$C$4-Projection!$I$21)*EXP($C$5+SQRT($C$4)*I523)^0.5</f>
        <v/>
      </c>
      <c r="T523" s="17">
        <f>S523*EXP($C$5+SQRT($C$4)*J523)+(Projection!$J$20+MAX(0,Projection!$I$24-S523)/Projection!$C$4-Projection!$J$21)*EXP($C$5+SQRT($C$4)*J523)^0.5</f>
        <v/>
      </c>
      <c r="U523" s="17">
        <f>T523*EXP($C$5+SQRT($C$4)*K523)+(Projection!$K$20+MAX(0,Projection!$J$24-T523)/Projection!$C$4-Projection!$K$21)*EXP($C$5+SQRT($C$4)*K523)^0.5</f>
        <v/>
      </c>
      <c r="V523" s="17">
        <f>U523*EXP($C$5+SQRT($C$4)*L523)+(Projection!$L$20+MAX(0,Projection!$K$24-U523)/Projection!$C$4-Projection!$L$21)*EXP($C$5+SQRT($C$4)*L523)^0.5</f>
        <v/>
      </c>
      <c r="W523" s="13">
        <f>M523/Projection!$C$24</f>
        <v/>
      </c>
      <c r="X523" s="13">
        <f>N523/Projection!$D$24</f>
        <v/>
      </c>
      <c r="Y523" s="13">
        <f>O523/Projection!$E$24</f>
        <v/>
      </c>
      <c r="Z523" s="13">
        <f>P523/Projection!$F$24</f>
        <v/>
      </c>
      <c r="AA523" s="13">
        <f>Q523/Projection!$G$24</f>
        <v/>
      </c>
      <c r="AB523" s="13">
        <f>R523/Projection!$H$24</f>
        <v/>
      </c>
      <c r="AC523" s="13">
        <f>S523/Projection!$I$24</f>
        <v/>
      </c>
      <c r="AD523" s="13">
        <f>T523/Projection!$J$24</f>
        <v/>
      </c>
      <c r="AE523" s="13">
        <f>U523/Projection!$K$24</f>
        <v/>
      </c>
      <c r="AF523" s="13">
        <f>V523/Projection!$L$24</f>
        <v/>
      </c>
      <c r="AG523" s="13">
        <f>MIN(W523:AF523)</f>
        <v/>
      </c>
    </row>
    <row r="524">
      <c r="B524" s="2" t="n">
        <v>511</v>
      </c>
      <c r="C524" s="20" t="n">
        <v>0.861629</v>
      </c>
      <c r="D524" s="20" t="n">
        <v>1.023343</v>
      </c>
      <c r="E524" s="20" t="n">
        <v>0.546469</v>
      </c>
      <c r="F524" s="20" t="n">
        <v>2.365217</v>
      </c>
      <c r="G524" s="20" t="n">
        <v>0.378371</v>
      </c>
      <c r="H524" s="20" t="n">
        <v>0.282929</v>
      </c>
      <c r="I524" s="20" t="n">
        <v>-1.840993</v>
      </c>
      <c r="J524" s="20" t="n">
        <v>-0.136286</v>
      </c>
      <c r="K524" s="20" t="n">
        <v>0.226077</v>
      </c>
      <c r="L524" s="20" t="n">
        <v>-1.095726</v>
      </c>
      <c r="M524" s="17">
        <f>Projection!$C$13*EXP($C$5+SQRT($C$4)*C524)+(Projection!$C$20+MAX(0,Projection!$C$14-Projection!$C$13)/Projection!$C$4-Projection!$C$21)*EXP($C$5+SQRT($C$4)*C524)^0.5</f>
        <v/>
      </c>
      <c r="N524" s="17">
        <f>M524*EXP($C$5+SQRT($C$4)*D524)+(Projection!$D$20+MAX(0,Projection!$C$24-M524)/Projection!$C$4-Projection!$D$21)*EXP($C$5+SQRT($C$4)*D524)^0.5</f>
        <v/>
      </c>
      <c r="O524" s="17">
        <f>N524*EXP($C$5+SQRT($C$4)*E524)+(Projection!$E$20+MAX(0,Projection!$D$24-N524)/Projection!$C$4-Projection!$E$21)*EXP($C$5+SQRT($C$4)*E524)^0.5</f>
        <v/>
      </c>
      <c r="P524" s="17">
        <f>O524*EXP($C$5+SQRT($C$4)*F524)+(Projection!$F$20+MAX(0,Projection!$E$24-O524)/Projection!$C$4-Projection!$F$21)*EXP($C$5+SQRT($C$4)*F524)^0.5</f>
        <v/>
      </c>
      <c r="Q524" s="17">
        <f>P524*EXP($C$5+SQRT($C$4)*G524)+(Projection!$G$20+MAX(0,Projection!$F$24-P524)/Projection!$C$4-Projection!$G$21)*EXP($C$5+SQRT($C$4)*G524)^0.5</f>
        <v/>
      </c>
      <c r="R524" s="17">
        <f>Q524*EXP($C$5+SQRT($C$4)*H524)+(Projection!$H$20+MAX(0,Projection!$G$24-Q524)/Projection!$C$4-Projection!$H$21)*EXP($C$5+SQRT($C$4)*H524)^0.5</f>
        <v/>
      </c>
      <c r="S524" s="17">
        <f>R524*EXP($C$5+SQRT($C$4)*I524)+(Projection!$I$20+MAX(0,Projection!$H$24-R524)/Projection!$C$4-Projection!$I$21)*EXP($C$5+SQRT($C$4)*I524)^0.5</f>
        <v/>
      </c>
      <c r="T524" s="17">
        <f>S524*EXP($C$5+SQRT($C$4)*J524)+(Projection!$J$20+MAX(0,Projection!$I$24-S524)/Projection!$C$4-Projection!$J$21)*EXP($C$5+SQRT($C$4)*J524)^0.5</f>
        <v/>
      </c>
      <c r="U524" s="17">
        <f>T524*EXP($C$5+SQRT($C$4)*K524)+(Projection!$K$20+MAX(0,Projection!$J$24-T524)/Projection!$C$4-Projection!$K$21)*EXP($C$5+SQRT($C$4)*K524)^0.5</f>
        <v/>
      </c>
      <c r="V524" s="17">
        <f>U524*EXP($C$5+SQRT($C$4)*L524)+(Projection!$L$20+MAX(0,Projection!$K$24-U524)/Projection!$C$4-Projection!$L$21)*EXP($C$5+SQRT($C$4)*L524)^0.5</f>
        <v/>
      </c>
      <c r="W524" s="13">
        <f>M524/Projection!$C$24</f>
        <v/>
      </c>
      <c r="X524" s="13">
        <f>N524/Projection!$D$24</f>
        <v/>
      </c>
      <c r="Y524" s="13">
        <f>O524/Projection!$E$24</f>
        <v/>
      </c>
      <c r="Z524" s="13">
        <f>P524/Projection!$F$24</f>
        <v/>
      </c>
      <c r="AA524" s="13">
        <f>Q524/Projection!$G$24</f>
        <v/>
      </c>
      <c r="AB524" s="13">
        <f>R524/Projection!$H$24</f>
        <v/>
      </c>
      <c r="AC524" s="13">
        <f>S524/Projection!$I$24</f>
        <v/>
      </c>
      <c r="AD524" s="13">
        <f>T524/Projection!$J$24</f>
        <v/>
      </c>
      <c r="AE524" s="13">
        <f>U524/Projection!$K$24</f>
        <v/>
      </c>
      <c r="AF524" s="13">
        <f>V524/Projection!$L$24</f>
        <v/>
      </c>
      <c r="AG524" s="13">
        <f>MIN(W524:AF524)</f>
        <v/>
      </c>
    </row>
    <row r="525">
      <c r="B525" s="2" t="n">
        <v>512</v>
      </c>
      <c r="C525" s="20" t="n">
        <v>0.866598</v>
      </c>
      <c r="D525" s="20" t="n">
        <v>-0.429127</v>
      </c>
      <c r="E525" s="20" t="n">
        <v>-1.126278</v>
      </c>
      <c r="F525" s="20" t="n">
        <v>-0.225963</v>
      </c>
      <c r="G525" s="20" t="n">
        <v>-1.165505</v>
      </c>
      <c r="H525" s="20" t="n">
        <v>-0.364159</v>
      </c>
      <c r="I525" s="20" t="n">
        <v>-0.751471</v>
      </c>
      <c r="J525" s="20" t="n">
        <v>1.832237</v>
      </c>
      <c r="K525" s="20" t="n">
        <v>0.224063</v>
      </c>
      <c r="L525" s="20" t="n">
        <v>-0.701996</v>
      </c>
      <c r="M525" s="17">
        <f>Projection!$C$13*EXP($C$5+SQRT($C$4)*C525)+(Projection!$C$20+MAX(0,Projection!$C$14-Projection!$C$13)/Projection!$C$4-Projection!$C$21)*EXP($C$5+SQRT($C$4)*C525)^0.5</f>
        <v/>
      </c>
      <c r="N525" s="17">
        <f>M525*EXP($C$5+SQRT($C$4)*D525)+(Projection!$D$20+MAX(0,Projection!$C$24-M525)/Projection!$C$4-Projection!$D$21)*EXP($C$5+SQRT($C$4)*D525)^0.5</f>
        <v/>
      </c>
      <c r="O525" s="17">
        <f>N525*EXP($C$5+SQRT($C$4)*E525)+(Projection!$E$20+MAX(0,Projection!$D$24-N525)/Projection!$C$4-Projection!$E$21)*EXP($C$5+SQRT($C$4)*E525)^0.5</f>
        <v/>
      </c>
      <c r="P525" s="17">
        <f>O525*EXP($C$5+SQRT($C$4)*F525)+(Projection!$F$20+MAX(0,Projection!$E$24-O525)/Projection!$C$4-Projection!$F$21)*EXP($C$5+SQRT($C$4)*F525)^0.5</f>
        <v/>
      </c>
      <c r="Q525" s="17">
        <f>P525*EXP($C$5+SQRT($C$4)*G525)+(Projection!$G$20+MAX(0,Projection!$F$24-P525)/Projection!$C$4-Projection!$G$21)*EXP($C$5+SQRT($C$4)*G525)^0.5</f>
        <v/>
      </c>
      <c r="R525" s="17">
        <f>Q525*EXP($C$5+SQRT($C$4)*H525)+(Projection!$H$20+MAX(0,Projection!$G$24-Q525)/Projection!$C$4-Projection!$H$21)*EXP($C$5+SQRT($C$4)*H525)^0.5</f>
        <v/>
      </c>
      <c r="S525" s="17">
        <f>R525*EXP($C$5+SQRT($C$4)*I525)+(Projection!$I$20+MAX(0,Projection!$H$24-R525)/Projection!$C$4-Projection!$I$21)*EXP($C$5+SQRT($C$4)*I525)^0.5</f>
        <v/>
      </c>
      <c r="T525" s="17">
        <f>S525*EXP($C$5+SQRT($C$4)*J525)+(Projection!$J$20+MAX(0,Projection!$I$24-S525)/Projection!$C$4-Projection!$J$21)*EXP($C$5+SQRT($C$4)*J525)^0.5</f>
        <v/>
      </c>
      <c r="U525" s="17">
        <f>T525*EXP($C$5+SQRT($C$4)*K525)+(Projection!$K$20+MAX(0,Projection!$J$24-T525)/Projection!$C$4-Projection!$K$21)*EXP($C$5+SQRT($C$4)*K525)^0.5</f>
        <v/>
      </c>
      <c r="V525" s="17">
        <f>U525*EXP($C$5+SQRT($C$4)*L525)+(Projection!$L$20+MAX(0,Projection!$K$24-U525)/Projection!$C$4-Projection!$L$21)*EXP($C$5+SQRT($C$4)*L525)^0.5</f>
        <v/>
      </c>
      <c r="W525" s="13">
        <f>M525/Projection!$C$24</f>
        <v/>
      </c>
      <c r="X525" s="13">
        <f>N525/Projection!$D$24</f>
        <v/>
      </c>
      <c r="Y525" s="13">
        <f>O525/Projection!$E$24</f>
        <v/>
      </c>
      <c r="Z525" s="13">
        <f>P525/Projection!$F$24</f>
        <v/>
      </c>
      <c r="AA525" s="13">
        <f>Q525/Projection!$G$24</f>
        <v/>
      </c>
      <c r="AB525" s="13">
        <f>R525/Projection!$H$24</f>
        <v/>
      </c>
      <c r="AC525" s="13">
        <f>S525/Projection!$I$24</f>
        <v/>
      </c>
      <c r="AD525" s="13">
        <f>T525/Projection!$J$24</f>
        <v/>
      </c>
      <c r="AE525" s="13">
        <f>U525/Projection!$K$24</f>
        <v/>
      </c>
      <c r="AF525" s="13">
        <f>V525/Projection!$L$24</f>
        <v/>
      </c>
      <c r="AG525" s="13">
        <f>MIN(W525:AF525)</f>
        <v/>
      </c>
    </row>
    <row r="526">
      <c r="B526" s="2" t="n">
        <v>513</v>
      </c>
      <c r="C526" s="20" t="n">
        <v>0.433905</v>
      </c>
      <c r="D526" s="20" t="n">
        <v>0.425539</v>
      </c>
      <c r="E526" s="20" t="n">
        <v>-2.572623</v>
      </c>
      <c r="F526" s="20" t="n">
        <v>1.963513</v>
      </c>
      <c r="G526" s="20" t="n">
        <v>-1.470051</v>
      </c>
      <c r="H526" s="20" t="n">
        <v>1.660535</v>
      </c>
      <c r="I526" s="20" t="n">
        <v>0.696428</v>
      </c>
      <c r="J526" s="20" t="n">
        <v>0.742805</v>
      </c>
      <c r="K526" s="20" t="n">
        <v>-2.102558</v>
      </c>
      <c r="L526" s="20" t="n">
        <v>1.456585</v>
      </c>
      <c r="M526" s="17">
        <f>Projection!$C$13*EXP($C$5+SQRT($C$4)*C526)+(Projection!$C$20+MAX(0,Projection!$C$14-Projection!$C$13)/Projection!$C$4-Projection!$C$21)*EXP($C$5+SQRT($C$4)*C526)^0.5</f>
        <v/>
      </c>
      <c r="N526" s="17">
        <f>M526*EXP($C$5+SQRT($C$4)*D526)+(Projection!$D$20+MAX(0,Projection!$C$24-M526)/Projection!$C$4-Projection!$D$21)*EXP($C$5+SQRT($C$4)*D526)^0.5</f>
        <v/>
      </c>
      <c r="O526" s="17">
        <f>N526*EXP($C$5+SQRT($C$4)*E526)+(Projection!$E$20+MAX(0,Projection!$D$24-N526)/Projection!$C$4-Projection!$E$21)*EXP($C$5+SQRT($C$4)*E526)^0.5</f>
        <v/>
      </c>
      <c r="P526" s="17">
        <f>O526*EXP($C$5+SQRT($C$4)*F526)+(Projection!$F$20+MAX(0,Projection!$E$24-O526)/Projection!$C$4-Projection!$F$21)*EXP($C$5+SQRT($C$4)*F526)^0.5</f>
        <v/>
      </c>
      <c r="Q526" s="17">
        <f>P526*EXP($C$5+SQRT($C$4)*G526)+(Projection!$G$20+MAX(0,Projection!$F$24-P526)/Projection!$C$4-Projection!$G$21)*EXP($C$5+SQRT($C$4)*G526)^0.5</f>
        <v/>
      </c>
      <c r="R526" s="17">
        <f>Q526*EXP($C$5+SQRT($C$4)*H526)+(Projection!$H$20+MAX(0,Projection!$G$24-Q526)/Projection!$C$4-Projection!$H$21)*EXP($C$5+SQRT($C$4)*H526)^0.5</f>
        <v/>
      </c>
      <c r="S526" s="17">
        <f>R526*EXP($C$5+SQRT($C$4)*I526)+(Projection!$I$20+MAX(0,Projection!$H$24-R526)/Projection!$C$4-Projection!$I$21)*EXP($C$5+SQRT($C$4)*I526)^0.5</f>
        <v/>
      </c>
      <c r="T526" s="17">
        <f>S526*EXP($C$5+SQRT($C$4)*J526)+(Projection!$J$20+MAX(0,Projection!$I$24-S526)/Projection!$C$4-Projection!$J$21)*EXP($C$5+SQRT($C$4)*J526)^0.5</f>
        <v/>
      </c>
      <c r="U526" s="17">
        <f>T526*EXP($C$5+SQRT($C$4)*K526)+(Projection!$K$20+MAX(0,Projection!$J$24-T526)/Projection!$C$4-Projection!$K$21)*EXP($C$5+SQRT($C$4)*K526)^0.5</f>
        <v/>
      </c>
      <c r="V526" s="17">
        <f>U526*EXP($C$5+SQRT($C$4)*L526)+(Projection!$L$20+MAX(0,Projection!$K$24-U526)/Projection!$C$4-Projection!$L$21)*EXP($C$5+SQRT($C$4)*L526)^0.5</f>
        <v/>
      </c>
      <c r="W526" s="13">
        <f>M526/Projection!$C$24</f>
        <v/>
      </c>
      <c r="X526" s="13">
        <f>N526/Projection!$D$24</f>
        <v/>
      </c>
      <c r="Y526" s="13">
        <f>O526/Projection!$E$24</f>
        <v/>
      </c>
      <c r="Z526" s="13">
        <f>P526/Projection!$F$24</f>
        <v/>
      </c>
      <c r="AA526" s="13">
        <f>Q526/Projection!$G$24</f>
        <v/>
      </c>
      <c r="AB526" s="13">
        <f>R526/Projection!$H$24</f>
        <v/>
      </c>
      <c r="AC526" s="13">
        <f>S526/Projection!$I$24</f>
        <v/>
      </c>
      <c r="AD526" s="13">
        <f>T526/Projection!$J$24</f>
        <v/>
      </c>
      <c r="AE526" s="13">
        <f>U526/Projection!$K$24</f>
        <v/>
      </c>
      <c r="AF526" s="13">
        <f>V526/Projection!$L$24</f>
        <v/>
      </c>
      <c r="AG526" s="13">
        <f>MIN(W526:AF526)</f>
        <v/>
      </c>
    </row>
    <row r="527">
      <c r="B527" s="2" t="n">
        <v>514</v>
      </c>
      <c r="C527" s="20" t="n">
        <v>0.255733</v>
      </c>
      <c r="D527" s="20" t="n">
        <v>-0.617061</v>
      </c>
      <c r="E527" s="20" t="n">
        <v>-0.088155</v>
      </c>
      <c r="F527" s="20" t="n">
        <v>-0.066284</v>
      </c>
      <c r="G527" s="20" t="n">
        <v>0.793525</v>
      </c>
      <c r="H527" s="20" t="n">
        <v>-0.627395</v>
      </c>
      <c r="I527" s="20" t="n">
        <v>0.027092</v>
      </c>
      <c r="J527" s="20" t="n">
        <v>-1.228898</v>
      </c>
      <c r="K527" s="20" t="n">
        <v>-0.310904</v>
      </c>
      <c r="L527" s="20" t="n">
        <v>-0.845456</v>
      </c>
      <c r="M527" s="17">
        <f>Projection!$C$13*EXP($C$5+SQRT($C$4)*C527)+(Projection!$C$20+MAX(0,Projection!$C$14-Projection!$C$13)/Projection!$C$4-Projection!$C$21)*EXP($C$5+SQRT($C$4)*C527)^0.5</f>
        <v/>
      </c>
      <c r="N527" s="17">
        <f>M527*EXP($C$5+SQRT($C$4)*D527)+(Projection!$D$20+MAX(0,Projection!$C$24-M527)/Projection!$C$4-Projection!$D$21)*EXP($C$5+SQRT($C$4)*D527)^0.5</f>
        <v/>
      </c>
      <c r="O527" s="17">
        <f>N527*EXP($C$5+SQRT($C$4)*E527)+(Projection!$E$20+MAX(0,Projection!$D$24-N527)/Projection!$C$4-Projection!$E$21)*EXP($C$5+SQRT($C$4)*E527)^0.5</f>
        <v/>
      </c>
      <c r="P527" s="17">
        <f>O527*EXP($C$5+SQRT($C$4)*F527)+(Projection!$F$20+MAX(0,Projection!$E$24-O527)/Projection!$C$4-Projection!$F$21)*EXP($C$5+SQRT($C$4)*F527)^0.5</f>
        <v/>
      </c>
      <c r="Q527" s="17">
        <f>P527*EXP($C$5+SQRT($C$4)*G527)+(Projection!$G$20+MAX(0,Projection!$F$24-P527)/Projection!$C$4-Projection!$G$21)*EXP($C$5+SQRT($C$4)*G527)^0.5</f>
        <v/>
      </c>
      <c r="R527" s="17">
        <f>Q527*EXP($C$5+SQRT($C$4)*H527)+(Projection!$H$20+MAX(0,Projection!$G$24-Q527)/Projection!$C$4-Projection!$H$21)*EXP($C$5+SQRT($C$4)*H527)^0.5</f>
        <v/>
      </c>
      <c r="S527" s="17">
        <f>R527*EXP($C$5+SQRT($C$4)*I527)+(Projection!$I$20+MAX(0,Projection!$H$24-R527)/Projection!$C$4-Projection!$I$21)*EXP($C$5+SQRT($C$4)*I527)^0.5</f>
        <v/>
      </c>
      <c r="T527" s="17">
        <f>S527*EXP($C$5+SQRT($C$4)*J527)+(Projection!$J$20+MAX(0,Projection!$I$24-S527)/Projection!$C$4-Projection!$J$21)*EXP($C$5+SQRT($C$4)*J527)^0.5</f>
        <v/>
      </c>
      <c r="U527" s="17">
        <f>T527*EXP($C$5+SQRT($C$4)*K527)+(Projection!$K$20+MAX(0,Projection!$J$24-T527)/Projection!$C$4-Projection!$K$21)*EXP($C$5+SQRT($C$4)*K527)^0.5</f>
        <v/>
      </c>
      <c r="V527" s="17">
        <f>U527*EXP($C$5+SQRT($C$4)*L527)+(Projection!$L$20+MAX(0,Projection!$K$24-U527)/Projection!$C$4-Projection!$L$21)*EXP($C$5+SQRT($C$4)*L527)^0.5</f>
        <v/>
      </c>
      <c r="W527" s="13">
        <f>M527/Projection!$C$24</f>
        <v/>
      </c>
      <c r="X527" s="13">
        <f>N527/Projection!$D$24</f>
        <v/>
      </c>
      <c r="Y527" s="13">
        <f>O527/Projection!$E$24</f>
        <v/>
      </c>
      <c r="Z527" s="13">
        <f>P527/Projection!$F$24</f>
        <v/>
      </c>
      <c r="AA527" s="13">
        <f>Q527/Projection!$G$24</f>
        <v/>
      </c>
      <c r="AB527" s="13">
        <f>R527/Projection!$H$24</f>
        <v/>
      </c>
      <c r="AC527" s="13">
        <f>S527/Projection!$I$24</f>
        <v/>
      </c>
      <c r="AD527" s="13">
        <f>T527/Projection!$J$24</f>
        <v/>
      </c>
      <c r="AE527" s="13">
        <f>U527/Projection!$K$24</f>
        <v/>
      </c>
      <c r="AF527" s="13">
        <f>V527/Projection!$L$24</f>
        <v/>
      </c>
      <c r="AG527" s="13">
        <f>MIN(W527:AF527)</f>
        <v/>
      </c>
    </row>
    <row r="528">
      <c r="B528" s="2" t="n">
        <v>515</v>
      </c>
      <c r="C528" s="20" t="n">
        <v>-0.072815</v>
      </c>
      <c r="D528" s="20" t="n">
        <v>0.546621</v>
      </c>
      <c r="E528" s="20" t="n">
        <v>-0.26842</v>
      </c>
      <c r="F528" s="20" t="n">
        <v>0.553939</v>
      </c>
      <c r="G528" s="20" t="n">
        <v>-0.306117</v>
      </c>
      <c r="H528" s="20" t="n">
        <v>-0.978549</v>
      </c>
      <c r="I528" s="20" t="n">
        <v>-1.1352</v>
      </c>
      <c r="J528" s="20" t="n">
        <v>-0.055182</v>
      </c>
      <c r="K528" s="20" t="n">
        <v>0.46679</v>
      </c>
      <c r="L528" s="20" t="n">
        <v>-0.607066</v>
      </c>
      <c r="M528" s="17">
        <f>Projection!$C$13*EXP($C$5+SQRT($C$4)*C528)+(Projection!$C$20+MAX(0,Projection!$C$14-Projection!$C$13)/Projection!$C$4-Projection!$C$21)*EXP($C$5+SQRT($C$4)*C528)^0.5</f>
        <v/>
      </c>
      <c r="N528" s="17">
        <f>M528*EXP($C$5+SQRT($C$4)*D528)+(Projection!$D$20+MAX(0,Projection!$C$24-M528)/Projection!$C$4-Projection!$D$21)*EXP($C$5+SQRT($C$4)*D528)^0.5</f>
        <v/>
      </c>
      <c r="O528" s="17">
        <f>N528*EXP($C$5+SQRT($C$4)*E528)+(Projection!$E$20+MAX(0,Projection!$D$24-N528)/Projection!$C$4-Projection!$E$21)*EXP($C$5+SQRT($C$4)*E528)^0.5</f>
        <v/>
      </c>
      <c r="P528" s="17">
        <f>O528*EXP($C$5+SQRT($C$4)*F528)+(Projection!$F$20+MAX(0,Projection!$E$24-O528)/Projection!$C$4-Projection!$F$21)*EXP($C$5+SQRT($C$4)*F528)^0.5</f>
        <v/>
      </c>
      <c r="Q528" s="17">
        <f>P528*EXP($C$5+SQRT($C$4)*G528)+(Projection!$G$20+MAX(0,Projection!$F$24-P528)/Projection!$C$4-Projection!$G$21)*EXP($C$5+SQRT($C$4)*G528)^0.5</f>
        <v/>
      </c>
      <c r="R528" s="17">
        <f>Q528*EXP($C$5+SQRT($C$4)*H528)+(Projection!$H$20+MAX(0,Projection!$G$24-Q528)/Projection!$C$4-Projection!$H$21)*EXP($C$5+SQRT($C$4)*H528)^0.5</f>
        <v/>
      </c>
      <c r="S528" s="17">
        <f>R528*EXP($C$5+SQRT($C$4)*I528)+(Projection!$I$20+MAX(0,Projection!$H$24-R528)/Projection!$C$4-Projection!$I$21)*EXP($C$5+SQRT($C$4)*I528)^0.5</f>
        <v/>
      </c>
      <c r="T528" s="17">
        <f>S528*EXP($C$5+SQRT($C$4)*J528)+(Projection!$J$20+MAX(0,Projection!$I$24-S528)/Projection!$C$4-Projection!$J$21)*EXP($C$5+SQRT($C$4)*J528)^0.5</f>
        <v/>
      </c>
      <c r="U528" s="17">
        <f>T528*EXP($C$5+SQRT($C$4)*K528)+(Projection!$K$20+MAX(0,Projection!$J$24-T528)/Projection!$C$4-Projection!$K$21)*EXP($C$5+SQRT($C$4)*K528)^0.5</f>
        <v/>
      </c>
      <c r="V528" s="17">
        <f>U528*EXP($C$5+SQRT($C$4)*L528)+(Projection!$L$20+MAX(0,Projection!$K$24-U528)/Projection!$C$4-Projection!$L$21)*EXP($C$5+SQRT($C$4)*L528)^0.5</f>
        <v/>
      </c>
      <c r="W528" s="13">
        <f>M528/Projection!$C$24</f>
        <v/>
      </c>
      <c r="X528" s="13">
        <f>N528/Projection!$D$24</f>
        <v/>
      </c>
      <c r="Y528" s="13">
        <f>O528/Projection!$E$24</f>
        <v/>
      </c>
      <c r="Z528" s="13">
        <f>P528/Projection!$F$24</f>
        <v/>
      </c>
      <c r="AA528" s="13">
        <f>Q528/Projection!$G$24</f>
        <v/>
      </c>
      <c r="AB528" s="13">
        <f>R528/Projection!$H$24</f>
        <v/>
      </c>
      <c r="AC528" s="13">
        <f>S528/Projection!$I$24</f>
        <v/>
      </c>
      <c r="AD528" s="13">
        <f>T528/Projection!$J$24</f>
        <v/>
      </c>
      <c r="AE528" s="13">
        <f>U528/Projection!$K$24</f>
        <v/>
      </c>
      <c r="AF528" s="13">
        <f>V528/Projection!$L$24</f>
        <v/>
      </c>
      <c r="AG528" s="13">
        <f>MIN(W528:AF528)</f>
        <v/>
      </c>
    </row>
    <row r="529">
      <c r="B529" s="2" t="n">
        <v>516</v>
      </c>
      <c r="C529" s="20" t="n">
        <v>-0.196415</v>
      </c>
      <c r="D529" s="20" t="n">
        <v>0.621162</v>
      </c>
      <c r="E529" s="20" t="n">
        <v>1.663511</v>
      </c>
      <c r="F529" s="20" t="n">
        <v>1.097827</v>
      </c>
      <c r="G529" s="20" t="n">
        <v>-0.058315</v>
      </c>
      <c r="H529" s="20" t="n">
        <v>-1.694158</v>
      </c>
      <c r="I529" s="20" t="n">
        <v>0.253759</v>
      </c>
      <c r="J529" s="20" t="n">
        <v>-1.059863</v>
      </c>
      <c r="K529" s="20" t="n">
        <v>-0.022666</v>
      </c>
      <c r="L529" s="20" t="n">
        <v>-1.938967</v>
      </c>
      <c r="M529" s="17">
        <f>Projection!$C$13*EXP($C$5+SQRT($C$4)*C529)+(Projection!$C$20+MAX(0,Projection!$C$14-Projection!$C$13)/Projection!$C$4-Projection!$C$21)*EXP($C$5+SQRT($C$4)*C529)^0.5</f>
        <v/>
      </c>
      <c r="N529" s="17">
        <f>M529*EXP($C$5+SQRT($C$4)*D529)+(Projection!$D$20+MAX(0,Projection!$C$24-M529)/Projection!$C$4-Projection!$D$21)*EXP($C$5+SQRT($C$4)*D529)^0.5</f>
        <v/>
      </c>
      <c r="O529" s="17">
        <f>N529*EXP($C$5+SQRT($C$4)*E529)+(Projection!$E$20+MAX(0,Projection!$D$24-N529)/Projection!$C$4-Projection!$E$21)*EXP($C$5+SQRT($C$4)*E529)^0.5</f>
        <v/>
      </c>
      <c r="P529" s="17">
        <f>O529*EXP($C$5+SQRT($C$4)*F529)+(Projection!$F$20+MAX(0,Projection!$E$24-O529)/Projection!$C$4-Projection!$F$21)*EXP($C$5+SQRT($C$4)*F529)^0.5</f>
        <v/>
      </c>
      <c r="Q529" s="17">
        <f>P529*EXP($C$5+SQRT($C$4)*G529)+(Projection!$G$20+MAX(0,Projection!$F$24-P529)/Projection!$C$4-Projection!$G$21)*EXP($C$5+SQRT($C$4)*G529)^0.5</f>
        <v/>
      </c>
      <c r="R529" s="17">
        <f>Q529*EXP($C$5+SQRT($C$4)*H529)+(Projection!$H$20+MAX(0,Projection!$G$24-Q529)/Projection!$C$4-Projection!$H$21)*EXP($C$5+SQRT($C$4)*H529)^0.5</f>
        <v/>
      </c>
      <c r="S529" s="17">
        <f>R529*EXP($C$5+SQRT($C$4)*I529)+(Projection!$I$20+MAX(0,Projection!$H$24-R529)/Projection!$C$4-Projection!$I$21)*EXP($C$5+SQRT($C$4)*I529)^0.5</f>
        <v/>
      </c>
      <c r="T529" s="17">
        <f>S529*EXP($C$5+SQRT($C$4)*J529)+(Projection!$J$20+MAX(0,Projection!$I$24-S529)/Projection!$C$4-Projection!$J$21)*EXP($C$5+SQRT($C$4)*J529)^0.5</f>
        <v/>
      </c>
      <c r="U529" s="17">
        <f>T529*EXP($C$5+SQRT($C$4)*K529)+(Projection!$K$20+MAX(0,Projection!$J$24-T529)/Projection!$C$4-Projection!$K$21)*EXP($C$5+SQRT($C$4)*K529)^0.5</f>
        <v/>
      </c>
      <c r="V529" s="17">
        <f>U529*EXP($C$5+SQRT($C$4)*L529)+(Projection!$L$20+MAX(0,Projection!$K$24-U529)/Projection!$C$4-Projection!$L$21)*EXP($C$5+SQRT($C$4)*L529)^0.5</f>
        <v/>
      </c>
      <c r="W529" s="13">
        <f>M529/Projection!$C$24</f>
        <v/>
      </c>
      <c r="X529" s="13">
        <f>N529/Projection!$D$24</f>
        <v/>
      </c>
      <c r="Y529" s="13">
        <f>O529/Projection!$E$24</f>
        <v/>
      </c>
      <c r="Z529" s="13">
        <f>P529/Projection!$F$24</f>
        <v/>
      </c>
      <c r="AA529" s="13">
        <f>Q529/Projection!$G$24</f>
        <v/>
      </c>
      <c r="AB529" s="13">
        <f>R529/Projection!$H$24</f>
        <v/>
      </c>
      <c r="AC529" s="13">
        <f>S529/Projection!$I$24</f>
        <v/>
      </c>
      <c r="AD529" s="13">
        <f>T529/Projection!$J$24</f>
        <v/>
      </c>
      <c r="AE529" s="13">
        <f>U529/Projection!$K$24</f>
        <v/>
      </c>
      <c r="AF529" s="13">
        <f>V529/Projection!$L$24</f>
        <v/>
      </c>
      <c r="AG529" s="13">
        <f>MIN(W529:AF529)</f>
        <v/>
      </c>
    </row>
    <row r="530">
      <c r="B530" s="2" t="n">
        <v>517</v>
      </c>
      <c r="C530" s="20" t="n">
        <v>-0.899027</v>
      </c>
      <c r="D530" s="20" t="n">
        <v>0.302938</v>
      </c>
      <c r="E530" s="20" t="n">
        <v>-0.802461</v>
      </c>
      <c r="F530" s="20" t="n">
        <v>-0.398394</v>
      </c>
      <c r="G530" s="20" t="n">
        <v>2.14091</v>
      </c>
      <c r="H530" s="20" t="n">
        <v>0.173529</v>
      </c>
      <c r="I530" s="20" t="n">
        <v>0.463475</v>
      </c>
      <c r="J530" s="20" t="n">
        <v>0.963827</v>
      </c>
      <c r="K530" s="20" t="n">
        <v>0.293625</v>
      </c>
      <c r="L530" s="20" t="n">
        <v>1.247028</v>
      </c>
      <c r="M530" s="17">
        <f>Projection!$C$13*EXP($C$5+SQRT($C$4)*C530)+(Projection!$C$20+MAX(0,Projection!$C$14-Projection!$C$13)/Projection!$C$4-Projection!$C$21)*EXP($C$5+SQRT($C$4)*C530)^0.5</f>
        <v/>
      </c>
      <c r="N530" s="17">
        <f>M530*EXP($C$5+SQRT($C$4)*D530)+(Projection!$D$20+MAX(0,Projection!$C$24-M530)/Projection!$C$4-Projection!$D$21)*EXP($C$5+SQRT($C$4)*D530)^0.5</f>
        <v/>
      </c>
      <c r="O530" s="17">
        <f>N530*EXP($C$5+SQRT($C$4)*E530)+(Projection!$E$20+MAX(0,Projection!$D$24-N530)/Projection!$C$4-Projection!$E$21)*EXP($C$5+SQRT($C$4)*E530)^0.5</f>
        <v/>
      </c>
      <c r="P530" s="17">
        <f>O530*EXP($C$5+SQRT($C$4)*F530)+(Projection!$F$20+MAX(0,Projection!$E$24-O530)/Projection!$C$4-Projection!$F$21)*EXP($C$5+SQRT($C$4)*F530)^0.5</f>
        <v/>
      </c>
      <c r="Q530" s="17">
        <f>P530*EXP($C$5+SQRT($C$4)*G530)+(Projection!$G$20+MAX(0,Projection!$F$24-P530)/Projection!$C$4-Projection!$G$21)*EXP($C$5+SQRT($C$4)*G530)^0.5</f>
        <v/>
      </c>
      <c r="R530" s="17">
        <f>Q530*EXP($C$5+SQRT($C$4)*H530)+(Projection!$H$20+MAX(0,Projection!$G$24-Q530)/Projection!$C$4-Projection!$H$21)*EXP($C$5+SQRT($C$4)*H530)^0.5</f>
        <v/>
      </c>
      <c r="S530" s="17">
        <f>R530*EXP($C$5+SQRT($C$4)*I530)+(Projection!$I$20+MAX(0,Projection!$H$24-R530)/Projection!$C$4-Projection!$I$21)*EXP($C$5+SQRT($C$4)*I530)^0.5</f>
        <v/>
      </c>
      <c r="T530" s="17">
        <f>S530*EXP($C$5+SQRT($C$4)*J530)+(Projection!$J$20+MAX(0,Projection!$I$24-S530)/Projection!$C$4-Projection!$J$21)*EXP($C$5+SQRT($C$4)*J530)^0.5</f>
        <v/>
      </c>
      <c r="U530" s="17">
        <f>T530*EXP($C$5+SQRT($C$4)*K530)+(Projection!$K$20+MAX(0,Projection!$J$24-T530)/Projection!$C$4-Projection!$K$21)*EXP($C$5+SQRT($C$4)*K530)^0.5</f>
        <v/>
      </c>
      <c r="V530" s="17">
        <f>U530*EXP($C$5+SQRT($C$4)*L530)+(Projection!$L$20+MAX(0,Projection!$K$24-U530)/Projection!$C$4-Projection!$L$21)*EXP($C$5+SQRT($C$4)*L530)^0.5</f>
        <v/>
      </c>
      <c r="W530" s="13">
        <f>M530/Projection!$C$24</f>
        <v/>
      </c>
      <c r="X530" s="13">
        <f>N530/Projection!$D$24</f>
        <v/>
      </c>
      <c r="Y530" s="13">
        <f>O530/Projection!$E$24</f>
        <v/>
      </c>
      <c r="Z530" s="13">
        <f>P530/Projection!$F$24</f>
        <v/>
      </c>
      <c r="AA530" s="13">
        <f>Q530/Projection!$G$24</f>
        <v/>
      </c>
      <c r="AB530" s="13">
        <f>R530/Projection!$H$24</f>
        <v/>
      </c>
      <c r="AC530" s="13">
        <f>S530/Projection!$I$24</f>
        <v/>
      </c>
      <c r="AD530" s="13">
        <f>T530/Projection!$J$24</f>
        <v/>
      </c>
      <c r="AE530" s="13">
        <f>U530/Projection!$K$24</f>
        <v/>
      </c>
      <c r="AF530" s="13">
        <f>V530/Projection!$L$24</f>
        <v/>
      </c>
      <c r="AG530" s="13">
        <f>MIN(W530:AF530)</f>
        <v/>
      </c>
    </row>
    <row r="531">
      <c r="B531" s="2" t="n">
        <v>518</v>
      </c>
      <c r="C531" s="20" t="n">
        <v>-1.015513</v>
      </c>
      <c r="D531" s="20" t="n">
        <v>-1.26288</v>
      </c>
      <c r="E531" s="20" t="n">
        <v>-1.271439</v>
      </c>
      <c r="F531" s="20" t="n">
        <v>-2.184123</v>
      </c>
      <c r="G531" s="20" t="n">
        <v>-1.168805</v>
      </c>
      <c r="H531" s="20" t="n">
        <v>0.304872</v>
      </c>
      <c r="I531" s="20" t="n">
        <v>-1.594989</v>
      </c>
      <c r="J531" s="20" t="n">
        <v>1.063838</v>
      </c>
      <c r="K531" s="20" t="n">
        <v>0.364734</v>
      </c>
      <c r="L531" s="20" t="n">
        <v>0.43348</v>
      </c>
      <c r="M531" s="17">
        <f>Projection!$C$13*EXP($C$5+SQRT($C$4)*C531)+(Projection!$C$20+MAX(0,Projection!$C$14-Projection!$C$13)/Projection!$C$4-Projection!$C$21)*EXP($C$5+SQRT($C$4)*C531)^0.5</f>
        <v/>
      </c>
      <c r="N531" s="17">
        <f>M531*EXP($C$5+SQRT($C$4)*D531)+(Projection!$D$20+MAX(0,Projection!$C$24-M531)/Projection!$C$4-Projection!$D$21)*EXP($C$5+SQRT($C$4)*D531)^0.5</f>
        <v/>
      </c>
      <c r="O531" s="17">
        <f>N531*EXP($C$5+SQRT($C$4)*E531)+(Projection!$E$20+MAX(0,Projection!$D$24-N531)/Projection!$C$4-Projection!$E$21)*EXP($C$5+SQRT($C$4)*E531)^0.5</f>
        <v/>
      </c>
      <c r="P531" s="17">
        <f>O531*EXP($C$5+SQRT($C$4)*F531)+(Projection!$F$20+MAX(0,Projection!$E$24-O531)/Projection!$C$4-Projection!$F$21)*EXP($C$5+SQRT($C$4)*F531)^0.5</f>
        <v/>
      </c>
      <c r="Q531" s="17">
        <f>P531*EXP($C$5+SQRT($C$4)*G531)+(Projection!$G$20+MAX(0,Projection!$F$24-P531)/Projection!$C$4-Projection!$G$21)*EXP($C$5+SQRT($C$4)*G531)^0.5</f>
        <v/>
      </c>
      <c r="R531" s="17">
        <f>Q531*EXP($C$5+SQRT($C$4)*H531)+(Projection!$H$20+MAX(0,Projection!$G$24-Q531)/Projection!$C$4-Projection!$H$21)*EXP($C$5+SQRT($C$4)*H531)^0.5</f>
        <v/>
      </c>
      <c r="S531" s="17">
        <f>R531*EXP($C$5+SQRT($C$4)*I531)+(Projection!$I$20+MAX(0,Projection!$H$24-R531)/Projection!$C$4-Projection!$I$21)*EXP($C$5+SQRT($C$4)*I531)^0.5</f>
        <v/>
      </c>
      <c r="T531" s="17">
        <f>S531*EXP($C$5+SQRT($C$4)*J531)+(Projection!$J$20+MAX(0,Projection!$I$24-S531)/Projection!$C$4-Projection!$J$21)*EXP($C$5+SQRT($C$4)*J531)^0.5</f>
        <v/>
      </c>
      <c r="U531" s="17">
        <f>T531*EXP($C$5+SQRT($C$4)*K531)+(Projection!$K$20+MAX(0,Projection!$J$24-T531)/Projection!$C$4-Projection!$K$21)*EXP($C$5+SQRT($C$4)*K531)^0.5</f>
        <v/>
      </c>
      <c r="V531" s="17">
        <f>U531*EXP($C$5+SQRT($C$4)*L531)+(Projection!$L$20+MAX(0,Projection!$K$24-U531)/Projection!$C$4-Projection!$L$21)*EXP($C$5+SQRT($C$4)*L531)^0.5</f>
        <v/>
      </c>
      <c r="W531" s="13">
        <f>M531/Projection!$C$24</f>
        <v/>
      </c>
      <c r="X531" s="13">
        <f>N531/Projection!$D$24</f>
        <v/>
      </c>
      <c r="Y531" s="13">
        <f>O531/Projection!$E$24</f>
        <v/>
      </c>
      <c r="Z531" s="13">
        <f>P531/Projection!$F$24</f>
        <v/>
      </c>
      <c r="AA531" s="13">
        <f>Q531/Projection!$G$24</f>
        <v/>
      </c>
      <c r="AB531" s="13">
        <f>R531/Projection!$H$24</f>
        <v/>
      </c>
      <c r="AC531" s="13">
        <f>S531/Projection!$I$24</f>
        <v/>
      </c>
      <c r="AD531" s="13">
        <f>T531/Projection!$J$24</f>
        <v/>
      </c>
      <c r="AE531" s="13">
        <f>U531/Projection!$K$24</f>
        <v/>
      </c>
      <c r="AF531" s="13">
        <f>V531/Projection!$L$24</f>
        <v/>
      </c>
      <c r="AG531" s="13">
        <f>MIN(W531:AF531)</f>
        <v/>
      </c>
    </row>
    <row r="532">
      <c r="B532" s="2" t="n">
        <v>519</v>
      </c>
      <c r="C532" s="20" t="n">
        <v>-0.465358</v>
      </c>
      <c r="D532" s="20" t="n">
        <v>0.680719</v>
      </c>
      <c r="E532" s="20" t="n">
        <v>0.523597</v>
      </c>
      <c r="F532" s="20" t="n">
        <v>0.901857</v>
      </c>
      <c r="G532" s="20" t="n">
        <v>-0.231959</v>
      </c>
      <c r="H532" s="20" t="n">
        <v>-0.548847</v>
      </c>
      <c r="I532" s="20" t="n">
        <v>0.187032</v>
      </c>
      <c r="J532" s="20" t="n">
        <v>1.639723</v>
      </c>
      <c r="K532" s="20" t="n">
        <v>-0.171786</v>
      </c>
      <c r="L532" s="20" t="n">
        <v>-1.184159</v>
      </c>
      <c r="M532" s="17">
        <f>Projection!$C$13*EXP($C$5+SQRT($C$4)*C532)+(Projection!$C$20+MAX(0,Projection!$C$14-Projection!$C$13)/Projection!$C$4-Projection!$C$21)*EXP($C$5+SQRT($C$4)*C532)^0.5</f>
        <v/>
      </c>
      <c r="N532" s="17">
        <f>M532*EXP($C$5+SQRT($C$4)*D532)+(Projection!$D$20+MAX(0,Projection!$C$24-M532)/Projection!$C$4-Projection!$D$21)*EXP($C$5+SQRT($C$4)*D532)^0.5</f>
        <v/>
      </c>
      <c r="O532" s="17">
        <f>N532*EXP($C$5+SQRT($C$4)*E532)+(Projection!$E$20+MAX(0,Projection!$D$24-N532)/Projection!$C$4-Projection!$E$21)*EXP($C$5+SQRT($C$4)*E532)^0.5</f>
        <v/>
      </c>
      <c r="P532" s="17">
        <f>O532*EXP($C$5+SQRT($C$4)*F532)+(Projection!$F$20+MAX(0,Projection!$E$24-O532)/Projection!$C$4-Projection!$F$21)*EXP($C$5+SQRT($C$4)*F532)^0.5</f>
        <v/>
      </c>
      <c r="Q532" s="17">
        <f>P532*EXP($C$5+SQRT($C$4)*G532)+(Projection!$G$20+MAX(0,Projection!$F$24-P532)/Projection!$C$4-Projection!$G$21)*EXP($C$5+SQRT($C$4)*G532)^0.5</f>
        <v/>
      </c>
      <c r="R532" s="17">
        <f>Q532*EXP($C$5+SQRT($C$4)*H532)+(Projection!$H$20+MAX(0,Projection!$G$24-Q532)/Projection!$C$4-Projection!$H$21)*EXP($C$5+SQRT($C$4)*H532)^0.5</f>
        <v/>
      </c>
      <c r="S532" s="17">
        <f>R532*EXP($C$5+SQRT($C$4)*I532)+(Projection!$I$20+MAX(0,Projection!$H$24-R532)/Projection!$C$4-Projection!$I$21)*EXP($C$5+SQRT($C$4)*I532)^0.5</f>
        <v/>
      </c>
      <c r="T532" s="17">
        <f>S532*EXP($C$5+SQRT($C$4)*J532)+(Projection!$J$20+MAX(0,Projection!$I$24-S532)/Projection!$C$4-Projection!$J$21)*EXP($C$5+SQRT($C$4)*J532)^0.5</f>
        <v/>
      </c>
      <c r="U532" s="17">
        <f>T532*EXP($C$5+SQRT($C$4)*K532)+(Projection!$K$20+MAX(0,Projection!$J$24-T532)/Projection!$C$4-Projection!$K$21)*EXP($C$5+SQRT($C$4)*K532)^0.5</f>
        <v/>
      </c>
      <c r="V532" s="17">
        <f>U532*EXP($C$5+SQRT($C$4)*L532)+(Projection!$L$20+MAX(0,Projection!$K$24-U532)/Projection!$C$4-Projection!$L$21)*EXP($C$5+SQRT($C$4)*L532)^0.5</f>
        <v/>
      </c>
      <c r="W532" s="13">
        <f>M532/Projection!$C$24</f>
        <v/>
      </c>
      <c r="X532" s="13">
        <f>N532/Projection!$D$24</f>
        <v/>
      </c>
      <c r="Y532" s="13">
        <f>O532/Projection!$E$24</f>
        <v/>
      </c>
      <c r="Z532" s="13">
        <f>P532/Projection!$F$24</f>
        <v/>
      </c>
      <c r="AA532" s="13">
        <f>Q532/Projection!$G$24</f>
        <v/>
      </c>
      <c r="AB532" s="13">
        <f>R532/Projection!$H$24</f>
        <v/>
      </c>
      <c r="AC532" s="13">
        <f>S532/Projection!$I$24</f>
        <v/>
      </c>
      <c r="AD532" s="13">
        <f>T532/Projection!$J$24</f>
        <v/>
      </c>
      <c r="AE532" s="13">
        <f>U532/Projection!$K$24</f>
        <v/>
      </c>
      <c r="AF532" s="13">
        <f>V532/Projection!$L$24</f>
        <v/>
      </c>
      <c r="AG532" s="13">
        <f>MIN(W532:AF532)</f>
        <v/>
      </c>
    </row>
    <row r="533">
      <c r="B533" s="2" t="n">
        <v>520</v>
      </c>
      <c r="C533" s="20" t="n">
        <v>-1.35729</v>
      </c>
      <c r="D533" s="20" t="n">
        <v>2.488132</v>
      </c>
      <c r="E533" s="20" t="n">
        <v>0.245001</v>
      </c>
      <c r="F533" s="20" t="n">
        <v>-1.384547</v>
      </c>
      <c r="G533" s="20" t="n">
        <v>0.253068</v>
      </c>
      <c r="H533" s="20" t="n">
        <v>0.536425</v>
      </c>
      <c r="I533" s="20" t="n">
        <v>-1.0459</v>
      </c>
      <c r="J533" s="20" t="n">
        <v>-1.221989</v>
      </c>
      <c r="K533" s="20" t="n">
        <v>1.595036</v>
      </c>
      <c r="L533" s="20" t="n">
        <v>0.794371</v>
      </c>
      <c r="M533" s="17">
        <f>Projection!$C$13*EXP($C$5+SQRT($C$4)*C533)+(Projection!$C$20+MAX(0,Projection!$C$14-Projection!$C$13)/Projection!$C$4-Projection!$C$21)*EXP($C$5+SQRT($C$4)*C533)^0.5</f>
        <v/>
      </c>
      <c r="N533" s="17">
        <f>M533*EXP($C$5+SQRT($C$4)*D533)+(Projection!$D$20+MAX(0,Projection!$C$24-M533)/Projection!$C$4-Projection!$D$21)*EXP($C$5+SQRT($C$4)*D533)^0.5</f>
        <v/>
      </c>
      <c r="O533" s="17">
        <f>N533*EXP($C$5+SQRT($C$4)*E533)+(Projection!$E$20+MAX(0,Projection!$D$24-N533)/Projection!$C$4-Projection!$E$21)*EXP($C$5+SQRT($C$4)*E533)^0.5</f>
        <v/>
      </c>
      <c r="P533" s="17">
        <f>O533*EXP($C$5+SQRT($C$4)*F533)+(Projection!$F$20+MAX(0,Projection!$E$24-O533)/Projection!$C$4-Projection!$F$21)*EXP($C$5+SQRT($C$4)*F533)^0.5</f>
        <v/>
      </c>
      <c r="Q533" s="17">
        <f>P533*EXP($C$5+SQRT($C$4)*G533)+(Projection!$G$20+MAX(0,Projection!$F$24-P533)/Projection!$C$4-Projection!$G$21)*EXP($C$5+SQRT($C$4)*G533)^0.5</f>
        <v/>
      </c>
      <c r="R533" s="17">
        <f>Q533*EXP($C$5+SQRT($C$4)*H533)+(Projection!$H$20+MAX(0,Projection!$G$24-Q533)/Projection!$C$4-Projection!$H$21)*EXP($C$5+SQRT($C$4)*H533)^0.5</f>
        <v/>
      </c>
      <c r="S533" s="17">
        <f>R533*EXP($C$5+SQRT($C$4)*I533)+(Projection!$I$20+MAX(0,Projection!$H$24-R533)/Projection!$C$4-Projection!$I$21)*EXP($C$5+SQRT($C$4)*I533)^0.5</f>
        <v/>
      </c>
      <c r="T533" s="17">
        <f>S533*EXP($C$5+SQRT($C$4)*J533)+(Projection!$J$20+MAX(0,Projection!$I$24-S533)/Projection!$C$4-Projection!$J$21)*EXP($C$5+SQRT($C$4)*J533)^0.5</f>
        <v/>
      </c>
      <c r="U533" s="17">
        <f>T533*EXP($C$5+SQRT($C$4)*K533)+(Projection!$K$20+MAX(0,Projection!$J$24-T533)/Projection!$C$4-Projection!$K$21)*EXP($C$5+SQRT($C$4)*K533)^0.5</f>
        <v/>
      </c>
      <c r="V533" s="17">
        <f>U533*EXP($C$5+SQRT($C$4)*L533)+(Projection!$L$20+MAX(0,Projection!$K$24-U533)/Projection!$C$4-Projection!$L$21)*EXP($C$5+SQRT($C$4)*L533)^0.5</f>
        <v/>
      </c>
      <c r="W533" s="13">
        <f>M533/Projection!$C$24</f>
        <v/>
      </c>
      <c r="X533" s="13">
        <f>N533/Projection!$D$24</f>
        <v/>
      </c>
      <c r="Y533" s="13">
        <f>O533/Projection!$E$24</f>
        <v/>
      </c>
      <c r="Z533" s="13">
        <f>P533/Projection!$F$24</f>
        <v/>
      </c>
      <c r="AA533" s="13">
        <f>Q533/Projection!$G$24</f>
        <v/>
      </c>
      <c r="AB533" s="13">
        <f>R533/Projection!$H$24</f>
        <v/>
      </c>
      <c r="AC533" s="13">
        <f>S533/Projection!$I$24</f>
        <v/>
      </c>
      <c r="AD533" s="13">
        <f>T533/Projection!$J$24</f>
        <v/>
      </c>
      <c r="AE533" s="13">
        <f>U533/Projection!$K$24</f>
        <v/>
      </c>
      <c r="AF533" s="13">
        <f>V533/Projection!$L$24</f>
        <v/>
      </c>
      <c r="AG533" s="13">
        <f>MIN(W533:AF533)</f>
        <v/>
      </c>
    </row>
    <row r="534">
      <c r="B534" s="2" t="n">
        <v>521</v>
      </c>
      <c r="C534" s="20" t="n">
        <v>0.627359</v>
      </c>
      <c r="D534" s="20" t="n">
        <v>2.14673</v>
      </c>
      <c r="E534" s="20" t="n">
        <v>-1.770802</v>
      </c>
      <c r="F534" s="20" t="n">
        <v>0.486436</v>
      </c>
      <c r="G534" s="20" t="n">
        <v>1.021152</v>
      </c>
      <c r="H534" s="20" t="n">
        <v>-0.181104</v>
      </c>
      <c r="I534" s="20" t="n">
        <v>-0.247933</v>
      </c>
      <c r="J534" s="20" t="n">
        <v>-1.713638</v>
      </c>
      <c r="K534" s="20" t="n">
        <v>0.077236</v>
      </c>
      <c r="L534" s="20" t="n">
        <v>0.331188</v>
      </c>
      <c r="M534" s="17">
        <f>Projection!$C$13*EXP($C$5+SQRT($C$4)*C534)+(Projection!$C$20+MAX(0,Projection!$C$14-Projection!$C$13)/Projection!$C$4-Projection!$C$21)*EXP($C$5+SQRT($C$4)*C534)^0.5</f>
        <v/>
      </c>
      <c r="N534" s="17">
        <f>M534*EXP($C$5+SQRT($C$4)*D534)+(Projection!$D$20+MAX(0,Projection!$C$24-M534)/Projection!$C$4-Projection!$D$21)*EXP($C$5+SQRT($C$4)*D534)^0.5</f>
        <v/>
      </c>
      <c r="O534" s="17">
        <f>N534*EXP($C$5+SQRT($C$4)*E534)+(Projection!$E$20+MAX(0,Projection!$D$24-N534)/Projection!$C$4-Projection!$E$21)*EXP($C$5+SQRT($C$4)*E534)^0.5</f>
        <v/>
      </c>
      <c r="P534" s="17">
        <f>O534*EXP($C$5+SQRT($C$4)*F534)+(Projection!$F$20+MAX(0,Projection!$E$24-O534)/Projection!$C$4-Projection!$F$21)*EXP($C$5+SQRT($C$4)*F534)^0.5</f>
        <v/>
      </c>
      <c r="Q534" s="17">
        <f>P534*EXP($C$5+SQRT($C$4)*G534)+(Projection!$G$20+MAX(0,Projection!$F$24-P534)/Projection!$C$4-Projection!$G$21)*EXP($C$5+SQRT($C$4)*G534)^0.5</f>
        <v/>
      </c>
      <c r="R534" s="17">
        <f>Q534*EXP($C$5+SQRT($C$4)*H534)+(Projection!$H$20+MAX(0,Projection!$G$24-Q534)/Projection!$C$4-Projection!$H$21)*EXP($C$5+SQRT($C$4)*H534)^0.5</f>
        <v/>
      </c>
      <c r="S534" s="17">
        <f>R534*EXP($C$5+SQRT($C$4)*I534)+(Projection!$I$20+MAX(0,Projection!$H$24-R534)/Projection!$C$4-Projection!$I$21)*EXP($C$5+SQRT($C$4)*I534)^0.5</f>
        <v/>
      </c>
      <c r="T534" s="17">
        <f>S534*EXP($C$5+SQRT($C$4)*J534)+(Projection!$J$20+MAX(0,Projection!$I$24-S534)/Projection!$C$4-Projection!$J$21)*EXP($C$5+SQRT($C$4)*J534)^0.5</f>
        <v/>
      </c>
      <c r="U534" s="17">
        <f>T534*EXP($C$5+SQRT($C$4)*K534)+(Projection!$K$20+MAX(0,Projection!$J$24-T534)/Projection!$C$4-Projection!$K$21)*EXP($C$5+SQRT($C$4)*K534)^0.5</f>
        <v/>
      </c>
      <c r="V534" s="17">
        <f>U534*EXP($C$5+SQRT($C$4)*L534)+(Projection!$L$20+MAX(0,Projection!$K$24-U534)/Projection!$C$4-Projection!$L$21)*EXP($C$5+SQRT($C$4)*L534)^0.5</f>
        <v/>
      </c>
      <c r="W534" s="13">
        <f>M534/Projection!$C$24</f>
        <v/>
      </c>
      <c r="X534" s="13">
        <f>N534/Projection!$D$24</f>
        <v/>
      </c>
      <c r="Y534" s="13">
        <f>O534/Projection!$E$24</f>
        <v/>
      </c>
      <c r="Z534" s="13">
        <f>P534/Projection!$F$24</f>
        <v/>
      </c>
      <c r="AA534" s="13">
        <f>Q534/Projection!$G$24</f>
        <v/>
      </c>
      <c r="AB534" s="13">
        <f>R534/Projection!$H$24</f>
        <v/>
      </c>
      <c r="AC534" s="13">
        <f>S534/Projection!$I$24</f>
        <v/>
      </c>
      <c r="AD534" s="13">
        <f>T534/Projection!$J$24</f>
        <v/>
      </c>
      <c r="AE534" s="13">
        <f>U534/Projection!$K$24</f>
        <v/>
      </c>
      <c r="AF534" s="13">
        <f>V534/Projection!$L$24</f>
        <v/>
      </c>
      <c r="AG534" s="13">
        <f>MIN(W534:AF534)</f>
        <v/>
      </c>
    </row>
    <row r="535">
      <c r="B535" s="2" t="n">
        <v>522</v>
      </c>
      <c r="C535" s="20" t="n">
        <v>-0.512738</v>
      </c>
      <c r="D535" s="20" t="n">
        <v>-0.185526</v>
      </c>
      <c r="E535" s="20" t="n">
        <v>-2.349801</v>
      </c>
      <c r="F535" s="20" t="n">
        <v>0.632738</v>
      </c>
      <c r="G535" s="20" t="n">
        <v>-0.103584</v>
      </c>
      <c r="H535" s="20" t="n">
        <v>0.74351</v>
      </c>
      <c r="I535" s="20" t="n">
        <v>-1.223259</v>
      </c>
      <c r="J535" s="20" t="n">
        <v>-0.139196</v>
      </c>
      <c r="K535" s="20" t="n">
        <v>0.179298</v>
      </c>
      <c r="L535" s="20" t="n">
        <v>0.201229</v>
      </c>
      <c r="M535" s="17">
        <f>Projection!$C$13*EXP($C$5+SQRT($C$4)*C535)+(Projection!$C$20+MAX(0,Projection!$C$14-Projection!$C$13)/Projection!$C$4-Projection!$C$21)*EXP($C$5+SQRT($C$4)*C535)^0.5</f>
        <v/>
      </c>
      <c r="N535" s="17">
        <f>M535*EXP($C$5+SQRT($C$4)*D535)+(Projection!$D$20+MAX(0,Projection!$C$24-M535)/Projection!$C$4-Projection!$D$21)*EXP($C$5+SQRT($C$4)*D535)^0.5</f>
        <v/>
      </c>
      <c r="O535" s="17">
        <f>N535*EXP($C$5+SQRT($C$4)*E535)+(Projection!$E$20+MAX(0,Projection!$D$24-N535)/Projection!$C$4-Projection!$E$21)*EXP($C$5+SQRT($C$4)*E535)^0.5</f>
        <v/>
      </c>
      <c r="P535" s="17">
        <f>O535*EXP($C$5+SQRT($C$4)*F535)+(Projection!$F$20+MAX(0,Projection!$E$24-O535)/Projection!$C$4-Projection!$F$21)*EXP($C$5+SQRT($C$4)*F535)^0.5</f>
        <v/>
      </c>
      <c r="Q535" s="17">
        <f>P535*EXP($C$5+SQRT($C$4)*G535)+(Projection!$G$20+MAX(0,Projection!$F$24-P535)/Projection!$C$4-Projection!$G$21)*EXP($C$5+SQRT($C$4)*G535)^0.5</f>
        <v/>
      </c>
      <c r="R535" s="17">
        <f>Q535*EXP($C$5+SQRT($C$4)*H535)+(Projection!$H$20+MAX(0,Projection!$G$24-Q535)/Projection!$C$4-Projection!$H$21)*EXP($C$5+SQRT($C$4)*H535)^0.5</f>
        <v/>
      </c>
      <c r="S535" s="17">
        <f>R535*EXP($C$5+SQRT($C$4)*I535)+(Projection!$I$20+MAX(0,Projection!$H$24-R535)/Projection!$C$4-Projection!$I$21)*EXP($C$5+SQRT($C$4)*I535)^0.5</f>
        <v/>
      </c>
      <c r="T535" s="17">
        <f>S535*EXP($C$5+SQRT($C$4)*J535)+(Projection!$J$20+MAX(0,Projection!$I$24-S535)/Projection!$C$4-Projection!$J$21)*EXP($C$5+SQRT($C$4)*J535)^0.5</f>
        <v/>
      </c>
      <c r="U535" s="17">
        <f>T535*EXP($C$5+SQRT($C$4)*K535)+(Projection!$K$20+MAX(0,Projection!$J$24-T535)/Projection!$C$4-Projection!$K$21)*EXP($C$5+SQRT($C$4)*K535)^0.5</f>
        <v/>
      </c>
      <c r="V535" s="17">
        <f>U535*EXP($C$5+SQRT($C$4)*L535)+(Projection!$L$20+MAX(0,Projection!$K$24-U535)/Projection!$C$4-Projection!$L$21)*EXP($C$5+SQRT($C$4)*L535)^0.5</f>
        <v/>
      </c>
      <c r="W535" s="13">
        <f>M535/Projection!$C$24</f>
        <v/>
      </c>
      <c r="X535" s="13">
        <f>N535/Projection!$D$24</f>
        <v/>
      </c>
      <c r="Y535" s="13">
        <f>O535/Projection!$E$24</f>
        <v/>
      </c>
      <c r="Z535" s="13">
        <f>P535/Projection!$F$24</f>
        <v/>
      </c>
      <c r="AA535" s="13">
        <f>Q535/Projection!$G$24</f>
        <v/>
      </c>
      <c r="AB535" s="13">
        <f>R535/Projection!$H$24</f>
        <v/>
      </c>
      <c r="AC535" s="13">
        <f>S535/Projection!$I$24</f>
        <v/>
      </c>
      <c r="AD535" s="13">
        <f>T535/Projection!$J$24</f>
        <v/>
      </c>
      <c r="AE535" s="13">
        <f>U535/Projection!$K$24</f>
        <v/>
      </c>
      <c r="AF535" s="13">
        <f>V535/Projection!$L$24</f>
        <v/>
      </c>
      <c r="AG535" s="13">
        <f>MIN(W535:AF535)</f>
        <v/>
      </c>
    </row>
    <row r="536">
      <c r="B536" s="2" t="n">
        <v>523</v>
      </c>
      <c r="C536" s="20" t="n">
        <v>1.368012</v>
      </c>
      <c r="D536" s="20" t="n">
        <v>-1.170215</v>
      </c>
      <c r="E536" s="20" t="n">
        <v>-0.503784</v>
      </c>
      <c r="F536" s="20" t="n">
        <v>1.264166</v>
      </c>
      <c r="G536" s="20" t="n">
        <v>-0.726365</v>
      </c>
      <c r="H536" s="20" t="n">
        <v>1.004656</v>
      </c>
      <c r="I536" s="20" t="n">
        <v>-0.529545</v>
      </c>
      <c r="J536" s="20" t="n">
        <v>-0.61574</v>
      </c>
      <c r="K536" s="20" t="n">
        <v>0.295621</v>
      </c>
      <c r="L536" s="20" t="n">
        <v>-0.806651</v>
      </c>
      <c r="M536" s="17">
        <f>Projection!$C$13*EXP($C$5+SQRT($C$4)*C536)+(Projection!$C$20+MAX(0,Projection!$C$14-Projection!$C$13)/Projection!$C$4-Projection!$C$21)*EXP($C$5+SQRT($C$4)*C536)^0.5</f>
        <v/>
      </c>
      <c r="N536" s="17">
        <f>M536*EXP($C$5+SQRT($C$4)*D536)+(Projection!$D$20+MAX(0,Projection!$C$24-M536)/Projection!$C$4-Projection!$D$21)*EXP($C$5+SQRT($C$4)*D536)^0.5</f>
        <v/>
      </c>
      <c r="O536" s="17">
        <f>N536*EXP($C$5+SQRT($C$4)*E536)+(Projection!$E$20+MAX(0,Projection!$D$24-N536)/Projection!$C$4-Projection!$E$21)*EXP($C$5+SQRT($C$4)*E536)^0.5</f>
        <v/>
      </c>
      <c r="P536" s="17">
        <f>O536*EXP($C$5+SQRT($C$4)*F536)+(Projection!$F$20+MAX(0,Projection!$E$24-O536)/Projection!$C$4-Projection!$F$21)*EXP($C$5+SQRT($C$4)*F536)^0.5</f>
        <v/>
      </c>
      <c r="Q536" s="17">
        <f>P536*EXP($C$5+SQRT($C$4)*G536)+(Projection!$G$20+MAX(0,Projection!$F$24-P536)/Projection!$C$4-Projection!$G$21)*EXP($C$5+SQRT($C$4)*G536)^0.5</f>
        <v/>
      </c>
      <c r="R536" s="17">
        <f>Q536*EXP($C$5+SQRT($C$4)*H536)+(Projection!$H$20+MAX(0,Projection!$G$24-Q536)/Projection!$C$4-Projection!$H$21)*EXP($C$5+SQRT($C$4)*H536)^0.5</f>
        <v/>
      </c>
      <c r="S536" s="17">
        <f>R536*EXP($C$5+SQRT($C$4)*I536)+(Projection!$I$20+MAX(0,Projection!$H$24-R536)/Projection!$C$4-Projection!$I$21)*EXP($C$5+SQRT($C$4)*I536)^0.5</f>
        <v/>
      </c>
      <c r="T536" s="17">
        <f>S536*EXP($C$5+SQRT($C$4)*J536)+(Projection!$J$20+MAX(0,Projection!$I$24-S536)/Projection!$C$4-Projection!$J$21)*EXP($C$5+SQRT($C$4)*J536)^0.5</f>
        <v/>
      </c>
      <c r="U536" s="17">
        <f>T536*EXP($C$5+SQRT($C$4)*K536)+(Projection!$K$20+MAX(0,Projection!$J$24-T536)/Projection!$C$4-Projection!$K$21)*EXP($C$5+SQRT($C$4)*K536)^0.5</f>
        <v/>
      </c>
      <c r="V536" s="17">
        <f>U536*EXP($C$5+SQRT($C$4)*L536)+(Projection!$L$20+MAX(0,Projection!$K$24-U536)/Projection!$C$4-Projection!$L$21)*EXP($C$5+SQRT($C$4)*L536)^0.5</f>
        <v/>
      </c>
      <c r="W536" s="13">
        <f>M536/Projection!$C$24</f>
        <v/>
      </c>
      <c r="X536" s="13">
        <f>N536/Projection!$D$24</f>
        <v/>
      </c>
      <c r="Y536" s="13">
        <f>O536/Projection!$E$24</f>
        <v/>
      </c>
      <c r="Z536" s="13">
        <f>P536/Projection!$F$24</f>
        <v/>
      </c>
      <c r="AA536" s="13">
        <f>Q536/Projection!$G$24</f>
        <v/>
      </c>
      <c r="AB536" s="13">
        <f>R536/Projection!$H$24</f>
        <v/>
      </c>
      <c r="AC536" s="13">
        <f>S536/Projection!$I$24</f>
        <v/>
      </c>
      <c r="AD536" s="13">
        <f>T536/Projection!$J$24</f>
        <v/>
      </c>
      <c r="AE536" s="13">
        <f>U536/Projection!$K$24</f>
        <v/>
      </c>
      <c r="AF536" s="13">
        <f>V536/Projection!$L$24</f>
        <v/>
      </c>
      <c r="AG536" s="13">
        <f>MIN(W536:AF536)</f>
        <v/>
      </c>
    </row>
    <row r="537">
      <c r="B537" s="2" t="n">
        <v>524</v>
      </c>
      <c r="C537" s="20" t="n">
        <v>0.931899</v>
      </c>
      <c r="D537" s="20" t="n">
        <v>-0.308472</v>
      </c>
      <c r="E537" s="20" t="n">
        <v>-1.099083</v>
      </c>
      <c r="F537" s="20" t="n">
        <v>-0.523641</v>
      </c>
      <c r="G537" s="20" t="n">
        <v>0.61207</v>
      </c>
      <c r="H537" s="20" t="n">
        <v>-0.390306</v>
      </c>
      <c r="I537" s="20" t="n">
        <v>1.235641</v>
      </c>
      <c r="J537" s="20" t="n">
        <v>0.031818</v>
      </c>
      <c r="K537" s="20" t="n">
        <v>0.71238</v>
      </c>
      <c r="L537" s="20" t="n">
        <v>-0.195997</v>
      </c>
      <c r="M537" s="17">
        <f>Projection!$C$13*EXP($C$5+SQRT($C$4)*C537)+(Projection!$C$20+MAX(0,Projection!$C$14-Projection!$C$13)/Projection!$C$4-Projection!$C$21)*EXP($C$5+SQRT($C$4)*C537)^0.5</f>
        <v/>
      </c>
      <c r="N537" s="17">
        <f>M537*EXP($C$5+SQRT($C$4)*D537)+(Projection!$D$20+MAX(0,Projection!$C$24-M537)/Projection!$C$4-Projection!$D$21)*EXP($C$5+SQRT($C$4)*D537)^0.5</f>
        <v/>
      </c>
      <c r="O537" s="17">
        <f>N537*EXP($C$5+SQRT($C$4)*E537)+(Projection!$E$20+MAX(0,Projection!$D$24-N537)/Projection!$C$4-Projection!$E$21)*EXP($C$5+SQRT($C$4)*E537)^0.5</f>
        <v/>
      </c>
      <c r="P537" s="17">
        <f>O537*EXP($C$5+SQRT($C$4)*F537)+(Projection!$F$20+MAX(0,Projection!$E$24-O537)/Projection!$C$4-Projection!$F$21)*EXP($C$5+SQRT($C$4)*F537)^0.5</f>
        <v/>
      </c>
      <c r="Q537" s="17">
        <f>P537*EXP($C$5+SQRT($C$4)*G537)+(Projection!$G$20+MAX(0,Projection!$F$24-P537)/Projection!$C$4-Projection!$G$21)*EXP($C$5+SQRT($C$4)*G537)^0.5</f>
        <v/>
      </c>
      <c r="R537" s="17">
        <f>Q537*EXP($C$5+SQRT($C$4)*H537)+(Projection!$H$20+MAX(0,Projection!$G$24-Q537)/Projection!$C$4-Projection!$H$21)*EXP($C$5+SQRT($C$4)*H537)^0.5</f>
        <v/>
      </c>
      <c r="S537" s="17">
        <f>R537*EXP($C$5+SQRT($C$4)*I537)+(Projection!$I$20+MAX(0,Projection!$H$24-R537)/Projection!$C$4-Projection!$I$21)*EXP($C$5+SQRT($C$4)*I537)^0.5</f>
        <v/>
      </c>
      <c r="T537" s="17">
        <f>S537*EXP($C$5+SQRT($C$4)*J537)+(Projection!$J$20+MAX(0,Projection!$I$24-S537)/Projection!$C$4-Projection!$J$21)*EXP($C$5+SQRT($C$4)*J537)^0.5</f>
        <v/>
      </c>
      <c r="U537" s="17">
        <f>T537*EXP($C$5+SQRT($C$4)*K537)+(Projection!$K$20+MAX(0,Projection!$J$24-T537)/Projection!$C$4-Projection!$K$21)*EXP($C$5+SQRT($C$4)*K537)^0.5</f>
        <v/>
      </c>
      <c r="V537" s="17">
        <f>U537*EXP($C$5+SQRT($C$4)*L537)+(Projection!$L$20+MAX(0,Projection!$K$24-U537)/Projection!$C$4-Projection!$L$21)*EXP($C$5+SQRT($C$4)*L537)^0.5</f>
        <v/>
      </c>
      <c r="W537" s="13">
        <f>M537/Projection!$C$24</f>
        <v/>
      </c>
      <c r="X537" s="13">
        <f>N537/Projection!$D$24</f>
        <v/>
      </c>
      <c r="Y537" s="13">
        <f>O537/Projection!$E$24</f>
        <v/>
      </c>
      <c r="Z537" s="13">
        <f>P537/Projection!$F$24</f>
        <v/>
      </c>
      <c r="AA537" s="13">
        <f>Q537/Projection!$G$24</f>
        <v/>
      </c>
      <c r="AB537" s="13">
        <f>R537/Projection!$H$24</f>
        <v/>
      </c>
      <c r="AC537" s="13">
        <f>S537/Projection!$I$24</f>
        <v/>
      </c>
      <c r="AD537" s="13">
        <f>T537/Projection!$J$24</f>
        <v/>
      </c>
      <c r="AE537" s="13">
        <f>U537/Projection!$K$24</f>
        <v/>
      </c>
      <c r="AF537" s="13">
        <f>V537/Projection!$L$24</f>
        <v/>
      </c>
      <c r="AG537" s="13">
        <f>MIN(W537:AF537)</f>
        <v/>
      </c>
    </row>
    <row r="538">
      <c r="B538" s="2" t="n">
        <v>525</v>
      </c>
      <c r="C538" s="20" t="n">
        <v>-0.008718999999999999</v>
      </c>
      <c r="D538" s="20" t="n">
        <v>-2.098863</v>
      </c>
      <c r="E538" s="20" t="n">
        <v>-0.334013</v>
      </c>
      <c r="F538" s="20" t="n">
        <v>1.724106</v>
      </c>
      <c r="G538" s="20" t="n">
        <v>-1.329145</v>
      </c>
      <c r="H538" s="20" t="n">
        <v>0.805064</v>
      </c>
      <c r="I538" s="20" t="n">
        <v>1.263641</v>
      </c>
      <c r="J538" s="20" t="n">
        <v>-1.616402</v>
      </c>
      <c r="K538" s="20" t="n">
        <v>1.321856</v>
      </c>
      <c r="L538" s="20" t="n">
        <v>1.297908</v>
      </c>
      <c r="M538" s="17">
        <f>Projection!$C$13*EXP($C$5+SQRT($C$4)*C538)+(Projection!$C$20+MAX(0,Projection!$C$14-Projection!$C$13)/Projection!$C$4-Projection!$C$21)*EXP($C$5+SQRT($C$4)*C538)^0.5</f>
        <v/>
      </c>
      <c r="N538" s="17">
        <f>M538*EXP($C$5+SQRT($C$4)*D538)+(Projection!$D$20+MAX(0,Projection!$C$24-M538)/Projection!$C$4-Projection!$D$21)*EXP($C$5+SQRT($C$4)*D538)^0.5</f>
        <v/>
      </c>
      <c r="O538" s="17">
        <f>N538*EXP($C$5+SQRT($C$4)*E538)+(Projection!$E$20+MAX(0,Projection!$D$24-N538)/Projection!$C$4-Projection!$E$21)*EXP($C$5+SQRT($C$4)*E538)^0.5</f>
        <v/>
      </c>
      <c r="P538" s="17">
        <f>O538*EXP($C$5+SQRT($C$4)*F538)+(Projection!$F$20+MAX(0,Projection!$E$24-O538)/Projection!$C$4-Projection!$F$21)*EXP($C$5+SQRT($C$4)*F538)^0.5</f>
        <v/>
      </c>
      <c r="Q538" s="17">
        <f>P538*EXP($C$5+SQRT($C$4)*G538)+(Projection!$G$20+MAX(0,Projection!$F$24-P538)/Projection!$C$4-Projection!$G$21)*EXP($C$5+SQRT($C$4)*G538)^0.5</f>
        <v/>
      </c>
      <c r="R538" s="17">
        <f>Q538*EXP($C$5+SQRT($C$4)*H538)+(Projection!$H$20+MAX(0,Projection!$G$24-Q538)/Projection!$C$4-Projection!$H$21)*EXP($C$5+SQRT($C$4)*H538)^0.5</f>
        <v/>
      </c>
      <c r="S538" s="17">
        <f>R538*EXP($C$5+SQRT($C$4)*I538)+(Projection!$I$20+MAX(0,Projection!$H$24-R538)/Projection!$C$4-Projection!$I$21)*EXP($C$5+SQRT($C$4)*I538)^0.5</f>
        <v/>
      </c>
      <c r="T538" s="17">
        <f>S538*EXP($C$5+SQRT($C$4)*J538)+(Projection!$J$20+MAX(0,Projection!$I$24-S538)/Projection!$C$4-Projection!$J$21)*EXP($C$5+SQRT($C$4)*J538)^0.5</f>
        <v/>
      </c>
      <c r="U538" s="17">
        <f>T538*EXP($C$5+SQRT($C$4)*K538)+(Projection!$K$20+MAX(0,Projection!$J$24-T538)/Projection!$C$4-Projection!$K$21)*EXP($C$5+SQRT($C$4)*K538)^0.5</f>
        <v/>
      </c>
      <c r="V538" s="17">
        <f>U538*EXP($C$5+SQRT($C$4)*L538)+(Projection!$L$20+MAX(0,Projection!$K$24-U538)/Projection!$C$4-Projection!$L$21)*EXP($C$5+SQRT($C$4)*L538)^0.5</f>
        <v/>
      </c>
      <c r="W538" s="13">
        <f>M538/Projection!$C$24</f>
        <v/>
      </c>
      <c r="X538" s="13">
        <f>N538/Projection!$D$24</f>
        <v/>
      </c>
      <c r="Y538" s="13">
        <f>O538/Projection!$E$24</f>
        <v/>
      </c>
      <c r="Z538" s="13">
        <f>P538/Projection!$F$24</f>
        <v/>
      </c>
      <c r="AA538" s="13">
        <f>Q538/Projection!$G$24</f>
        <v/>
      </c>
      <c r="AB538" s="13">
        <f>R538/Projection!$H$24</f>
        <v/>
      </c>
      <c r="AC538" s="13">
        <f>S538/Projection!$I$24</f>
        <v/>
      </c>
      <c r="AD538" s="13">
        <f>T538/Projection!$J$24</f>
        <v/>
      </c>
      <c r="AE538" s="13">
        <f>U538/Projection!$K$24</f>
        <v/>
      </c>
      <c r="AF538" s="13">
        <f>V538/Projection!$L$24</f>
        <v/>
      </c>
      <c r="AG538" s="13">
        <f>MIN(W538:AF538)</f>
        <v/>
      </c>
    </row>
    <row r="539">
      <c r="B539" s="2" t="n">
        <v>526</v>
      </c>
      <c r="C539" s="20" t="n">
        <v>1.179397</v>
      </c>
      <c r="D539" s="20" t="n">
        <v>1.660571</v>
      </c>
      <c r="E539" s="20" t="n">
        <v>2.349124</v>
      </c>
      <c r="F539" s="20" t="n">
        <v>-0.115392</v>
      </c>
      <c r="G539" s="20" t="n">
        <v>0.320488</v>
      </c>
      <c r="H539" s="20" t="n">
        <v>-1.467333</v>
      </c>
      <c r="I539" s="20" t="n">
        <v>-0.068219</v>
      </c>
      <c r="J539" s="20" t="n">
        <v>0.270511</v>
      </c>
      <c r="K539" s="20" t="n">
        <v>0.319087</v>
      </c>
      <c r="L539" s="20" t="n">
        <v>0.170484</v>
      </c>
      <c r="M539" s="17">
        <f>Projection!$C$13*EXP($C$5+SQRT($C$4)*C539)+(Projection!$C$20+MAX(0,Projection!$C$14-Projection!$C$13)/Projection!$C$4-Projection!$C$21)*EXP($C$5+SQRT($C$4)*C539)^0.5</f>
        <v/>
      </c>
      <c r="N539" s="17">
        <f>M539*EXP($C$5+SQRT($C$4)*D539)+(Projection!$D$20+MAX(0,Projection!$C$24-M539)/Projection!$C$4-Projection!$D$21)*EXP($C$5+SQRT($C$4)*D539)^0.5</f>
        <v/>
      </c>
      <c r="O539" s="17">
        <f>N539*EXP($C$5+SQRT($C$4)*E539)+(Projection!$E$20+MAX(0,Projection!$D$24-N539)/Projection!$C$4-Projection!$E$21)*EXP($C$5+SQRT($C$4)*E539)^0.5</f>
        <v/>
      </c>
      <c r="P539" s="17">
        <f>O539*EXP($C$5+SQRT($C$4)*F539)+(Projection!$F$20+MAX(0,Projection!$E$24-O539)/Projection!$C$4-Projection!$F$21)*EXP($C$5+SQRT($C$4)*F539)^0.5</f>
        <v/>
      </c>
      <c r="Q539" s="17">
        <f>P539*EXP($C$5+SQRT($C$4)*G539)+(Projection!$G$20+MAX(0,Projection!$F$24-P539)/Projection!$C$4-Projection!$G$21)*EXP($C$5+SQRT($C$4)*G539)^0.5</f>
        <v/>
      </c>
      <c r="R539" s="17">
        <f>Q539*EXP($C$5+SQRT($C$4)*H539)+(Projection!$H$20+MAX(0,Projection!$G$24-Q539)/Projection!$C$4-Projection!$H$21)*EXP($C$5+SQRT($C$4)*H539)^0.5</f>
        <v/>
      </c>
      <c r="S539" s="17">
        <f>R539*EXP($C$5+SQRT($C$4)*I539)+(Projection!$I$20+MAX(0,Projection!$H$24-R539)/Projection!$C$4-Projection!$I$21)*EXP($C$5+SQRT($C$4)*I539)^0.5</f>
        <v/>
      </c>
      <c r="T539" s="17">
        <f>S539*EXP($C$5+SQRT($C$4)*J539)+(Projection!$J$20+MAX(0,Projection!$I$24-S539)/Projection!$C$4-Projection!$J$21)*EXP($C$5+SQRT($C$4)*J539)^0.5</f>
        <v/>
      </c>
      <c r="U539" s="17">
        <f>T539*EXP($C$5+SQRT($C$4)*K539)+(Projection!$K$20+MAX(0,Projection!$J$24-T539)/Projection!$C$4-Projection!$K$21)*EXP($C$5+SQRT($C$4)*K539)^0.5</f>
        <v/>
      </c>
      <c r="V539" s="17">
        <f>U539*EXP($C$5+SQRT($C$4)*L539)+(Projection!$L$20+MAX(0,Projection!$K$24-U539)/Projection!$C$4-Projection!$L$21)*EXP($C$5+SQRT($C$4)*L539)^0.5</f>
        <v/>
      </c>
      <c r="W539" s="13">
        <f>M539/Projection!$C$24</f>
        <v/>
      </c>
      <c r="X539" s="13">
        <f>N539/Projection!$D$24</f>
        <v/>
      </c>
      <c r="Y539" s="13">
        <f>O539/Projection!$E$24</f>
        <v/>
      </c>
      <c r="Z539" s="13">
        <f>P539/Projection!$F$24</f>
        <v/>
      </c>
      <c r="AA539" s="13">
        <f>Q539/Projection!$G$24</f>
        <v/>
      </c>
      <c r="AB539" s="13">
        <f>R539/Projection!$H$24</f>
        <v/>
      </c>
      <c r="AC539" s="13">
        <f>S539/Projection!$I$24</f>
        <v/>
      </c>
      <c r="AD539" s="13">
        <f>T539/Projection!$J$24</f>
        <v/>
      </c>
      <c r="AE539" s="13">
        <f>U539/Projection!$K$24</f>
        <v/>
      </c>
      <c r="AF539" s="13">
        <f>V539/Projection!$L$24</f>
        <v/>
      </c>
      <c r="AG539" s="13">
        <f>MIN(W539:AF539)</f>
        <v/>
      </c>
    </row>
    <row r="540">
      <c r="B540" s="2" t="n">
        <v>527</v>
      </c>
      <c r="C540" s="20" t="n">
        <v>0.951925</v>
      </c>
      <c r="D540" s="20" t="n">
        <v>0.176722</v>
      </c>
      <c r="E540" s="20" t="n">
        <v>-0.451885</v>
      </c>
      <c r="F540" s="20" t="n">
        <v>-0.131525</v>
      </c>
      <c r="G540" s="20" t="n">
        <v>1.579645</v>
      </c>
      <c r="H540" s="20" t="n">
        <v>-0.729602</v>
      </c>
      <c r="I540" s="20" t="n">
        <v>-1.80478</v>
      </c>
      <c r="J540" s="20" t="n">
        <v>0.06933</v>
      </c>
      <c r="K540" s="20" t="n">
        <v>0.204972</v>
      </c>
      <c r="L540" s="20" t="n">
        <v>-1.368038</v>
      </c>
      <c r="M540" s="17">
        <f>Projection!$C$13*EXP($C$5+SQRT($C$4)*C540)+(Projection!$C$20+MAX(0,Projection!$C$14-Projection!$C$13)/Projection!$C$4-Projection!$C$21)*EXP($C$5+SQRT($C$4)*C540)^0.5</f>
        <v/>
      </c>
      <c r="N540" s="17">
        <f>M540*EXP($C$5+SQRT($C$4)*D540)+(Projection!$D$20+MAX(0,Projection!$C$24-M540)/Projection!$C$4-Projection!$D$21)*EXP($C$5+SQRT($C$4)*D540)^0.5</f>
        <v/>
      </c>
      <c r="O540" s="17">
        <f>N540*EXP($C$5+SQRT($C$4)*E540)+(Projection!$E$20+MAX(0,Projection!$D$24-N540)/Projection!$C$4-Projection!$E$21)*EXP($C$5+SQRT($C$4)*E540)^0.5</f>
        <v/>
      </c>
      <c r="P540" s="17">
        <f>O540*EXP($C$5+SQRT($C$4)*F540)+(Projection!$F$20+MAX(0,Projection!$E$24-O540)/Projection!$C$4-Projection!$F$21)*EXP($C$5+SQRT($C$4)*F540)^0.5</f>
        <v/>
      </c>
      <c r="Q540" s="17">
        <f>P540*EXP($C$5+SQRT($C$4)*G540)+(Projection!$G$20+MAX(0,Projection!$F$24-P540)/Projection!$C$4-Projection!$G$21)*EXP($C$5+SQRT($C$4)*G540)^0.5</f>
        <v/>
      </c>
      <c r="R540" s="17">
        <f>Q540*EXP($C$5+SQRT($C$4)*H540)+(Projection!$H$20+MAX(0,Projection!$G$24-Q540)/Projection!$C$4-Projection!$H$21)*EXP($C$5+SQRT($C$4)*H540)^0.5</f>
        <v/>
      </c>
      <c r="S540" s="17">
        <f>R540*EXP($C$5+SQRT($C$4)*I540)+(Projection!$I$20+MAX(0,Projection!$H$24-R540)/Projection!$C$4-Projection!$I$21)*EXP($C$5+SQRT($C$4)*I540)^0.5</f>
        <v/>
      </c>
      <c r="T540" s="17">
        <f>S540*EXP($C$5+SQRT($C$4)*J540)+(Projection!$J$20+MAX(0,Projection!$I$24-S540)/Projection!$C$4-Projection!$J$21)*EXP($C$5+SQRT($C$4)*J540)^0.5</f>
        <v/>
      </c>
      <c r="U540" s="17">
        <f>T540*EXP($C$5+SQRT($C$4)*K540)+(Projection!$K$20+MAX(0,Projection!$J$24-T540)/Projection!$C$4-Projection!$K$21)*EXP($C$5+SQRT($C$4)*K540)^0.5</f>
        <v/>
      </c>
      <c r="V540" s="17">
        <f>U540*EXP($C$5+SQRT($C$4)*L540)+(Projection!$L$20+MAX(0,Projection!$K$24-U540)/Projection!$C$4-Projection!$L$21)*EXP($C$5+SQRT($C$4)*L540)^0.5</f>
        <v/>
      </c>
      <c r="W540" s="13">
        <f>M540/Projection!$C$24</f>
        <v/>
      </c>
      <c r="X540" s="13">
        <f>N540/Projection!$D$24</f>
        <v/>
      </c>
      <c r="Y540" s="13">
        <f>O540/Projection!$E$24</f>
        <v/>
      </c>
      <c r="Z540" s="13">
        <f>P540/Projection!$F$24</f>
        <v/>
      </c>
      <c r="AA540" s="13">
        <f>Q540/Projection!$G$24</f>
        <v/>
      </c>
      <c r="AB540" s="13">
        <f>R540/Projection!$H$24</f>
        <v/>
      </c>
      <c r="AC540" s="13">
        <f>S540/Projection!$I$24</f>
        <v/>
      </c>
      <c r="AD540" s="13">
        <f>T540/Projection!$J$24</f>
        <v/>
      </c>
      <c r="AE540" s="13">
        <f>U540/Projection!$K$24</f>
        <v/>
      </c>
      <c r="AF540" s="13">
        <f>V540/Projection!$L$24</f>
        <v/>
      </c>
      <c r="AG540" s="13">
        <f>MIN(W540:AF540)</f>
        <v/>
      </c>
    </row>
    <row r="541">
      <c r="B541" s="2" t="n">
        <v>528</v>
      </c>
      <c r="C541" s="20" t="n">
        <v>-0.243293</v>
      </c>
      <c r="D541" s="20" t="n">
        <v>0.15986</v>
      </c>
      <c r="E541" s="20" t="n">
        <v>-0.244453</v>
      </c>
      <c r="F541" s="20" t="n">
        <v>1.427708</v>
      </c>
      <c r="G541" s="20" t="n">
        <v>0.313304</v>
      </c>
      <c r="H541" s="20" t="n">
        <v>1.456348</v>
      </c>
      <c r="I541" s="20" t="n">
        <v>1.516284</v>
      </c>
      <c r="J541" s="20" t="n">
        <v>1.026364</v>
      </c>
      <c r="K541" s="20" t="n">
        <v>-0.56998</v>
      </c>
      <c r="L541" s="20" t="n">
        <v>1.120848</v>
      </c>
      <c r="M541" s="17">
        <f>Projection!$C$13*EXP($C$5+SQRT($C$4)*C541)+(Projection!$C$20+MAX(0,Projection!$C$14-Projection!$C$13)/Projection!$C$4-Projection!$C$21)*EXP($C$5+SQRT($C$4)*C541)^0.5</f>
        <v/>
      </c>
      <c r="N541" s="17">
        <f>M541*EXP($C$5+SQRT($C$4)*D541)+(Projection!$D$20+MAX(0,Projection!$C$24-M541)/Projection!$C$4-Projection!$D$21)*EXP($C$5+SQRT($C$4)*D541)^0.5</f>
        <v/>
      </c>
      <c r="O541" s="17">
        <f>N541*EXP($C$5+SQRT($C$4)*E541)+(Projection!$E$20+MAX(0,Projection!$D$24-N541)/Projection!$C$4-Projection!$E$21)*EXP($C$5+SQRT($C$4)*E541)^0.5</f>
        <v/>
      </c>
      <c r="P541" s="17">
        <f>O541*EXP($C$5+SQRT($C$4)*F541)+(Projection!$F$20+MAX(0,Projection!$E$24-O541)/Projection!$C$4-Projection!$F$21)*EXP($C$5+SQRT($C$4)*F541)^0.5</f>
        <v/>
      </c>
      <c r="Q541" s="17">
        <f>P541*EXP($C$5+SQRT($C$4)*G541)+(Projection!$G$20+MAX(0,Projection!$F$24-P541)/Projection!$C$4-Projection!$G$21)*EXP($C$5+SQRT($C$4)*G541)^0.5</f>
        <v/>
      </c>
      <c r="R541" s="17">
        <f>Q541*EXP($C$5+SQRT($C$4)*H541)+(Projection!$H$20+MAX(0,Projection!$G$24-Q541)/Projection!$C$4-Projection!$H$21)*EXP($C$5+SQRT($C$4)*H541)^0.5</f>
        <v/>
      </c>
      <c r="S541" s="17">
        <f>R541*EXP($C$5+SQRT($C$4)*I541)+(Projection!$I$20+MAX(0,Projection!$H$24-R541)/Projection!$C$4-Projection!$I$21)*EXP($C$5+SQRT($C$4)*I541)^0.5</f>
        <v/>
      </c>
      <c r="T541" s="17">
        <f>S541*EXP($C$5+SQRT($C$4)*J541)+(Projection!$J$20+MAX(0,Projection!$I$24-S541)/Projection!$C$4-Projection!$J$21)*EXP($C$5+SQRT($C$4)*J541)^0.5</f>
        <v/>
      </c>
      <c r="U541" s="17">
        <f>T541*EXP($C$5+SQRT($C$4)*K541)+(Projection!$K$20+MAX(0,Projection!$J$24-T541)/Projection!$C$4-Projection!$K$21)*EXP($C$5+SQRT($C$4)*K541)^0.5</f>
        <v/>
      </c>
      <c r="V541" s="17">
        <f>U541*EXP($C$5+SQRT($C$4)*L541)+(Projection!$L$20+MAX(0,Projection!$K$24-U541)/Projection!$C$4-Projection!$L$21)*EXP($C$5+SQRT($C$4)*L541)^0.5</f>
        <v/>
      </c>
      <c r="W541" s="13">
        <f>M541/Projection!$C$24</f>
        <v/>
      </c>
      <c r="X541" s="13">
        <f>N541/Projection!$D$24</f>
        <v/>
      </c>
      <c r="Y541" s="13">
        <f>O541/Projection!$E$24</f>
        <v/>
      </c>
      <c r="Z541" s="13">
        <f>P541/Projection!$F$24</f>
        <v/>
      </c>
      <c r="AA541" s="13">
        <f>Q541/Projection!$G$24</f>
        <v/>
      </c>
      <c r="AB541" s="13">
        <f>R541/Projection!$H$24</f>
        <v/>
      </c>
      <c r="AC541" s="13">
        <f>S541/Projection!$I$24</f>
        <v/>
      </c>
      <c r="AD541" s="13">
        <f>T541/Projection!$J$24</f>
        <v/>
      </c>
      <c r="AE541" s="13">
        <f>U541/Projection!$K$24</f>
        <v/>
      </c>
      <c r="AF541" s="13">
        <f>V541/Projection!$L$24</f>
        <v/>
      </c>
      <c r="AG541" s="13">
        <f>MIN(W541:AF541)</f>
        <v/>
      </c>
    </row>
    <row r="542">
      <c r="B542" s="2" t="n">
        <v>529</v>
      </c>
      <c r="C542" s="20" t="n">
        <v>0.338195</v>
      </c>
      <c r="D542" s="20" t="n">
        <v>0.623493</v>
      </c>
      <c r="E542" s="20" t="n">
        <v>-0.169126</v>
      </c>
      <c r="F542" s="20" t="n">
        <v>-0.495873</v>
      </c>
      <c r="G542" s="20" t="n">
        <v>0.619793</v>
      </c>
      <c r="H542" s="20" t="n">
        <v>0.674025</v>
      </c>
      <c r="I542" s="20" t="n">
        <v>0.477184</v>
      </c>
      <c r="J542" s="20" t="n">
        <v>1.376135</v>
      </c>
      <c r="K542" s="20" t="n">
        <v>1.972569</v>
      </c>
      <c r="L542" s="20" t="n">
        <v>0.85714</v>
      </c>
      <c r="M542" s="17">
        <f>Projection!$C$13*EXP($C$5+SQRT($C$4)*C542)+(Projection!$C$20+MAX(0,Projection!$C$14-Projection!$C$13)/Projection!$C$4-Projection!$C$21)*EXP($C$5+SQRT($C$4)*C542)^0.5</f>
        <v/>
      </c>
      <c r="N542" s="17">
        <f>M542*EXP($C$5+SQRT($C$4)*D542)+(Projection!$D$20+MAX(0,Projection!$C$24-M542)/Projection!$C$4-Projection!$D$21)*EXP($C$5+SQRT($C$4)*D542)^0.5</f>
        <v/>
      </c>
      <c r="O542" s="17">
        <f>N542*EXP($C$5+SQRT($C$4)*E542)+(Projection!$E$20+MAX(0,Projection!$D$24-N542)/Projection!$C$4-Projection!$E$21)*EXP($C$5+SQRT($C$4)*E542)^0.5</f>
        <v/>
      </c>
      <c r="P542" s="17">
        <f>O542*EXP($C$5+SQRT($C$4)*F542)+(Projection!$F$20+MAX(0,Projection!$E$24-O542)/Projection!$C$4-Projection!$F$21)*EXP($C$5+SQRT($C$4)*F542)^0.5</f>
        <v/>
      </c>
      <c r="Q542" s="17">
        <f>P542*EXP($C$5+SQRT($C$4)*G542)+(Projection!$G$20+MAX(0,Projection!$F$24-P542)/Projection!$C$4-Projection!$G$21)*EXP($C$5+SQRT($C$4)*G542)^0.5</f>
        <v/>
      </c>
      <c r="R542" s="17">
        <f>Q542*EXP($C$5+SQRT($C$4)*H542)+(Projection!$H$20+MAX(0,Projection!$G$24-Q542)/Projection!$C$4-Projection!$H$21)*EXP($C$5+SQRT($C$4)*H542)^0.5</f>
        <v/>
      </c>
      <c r="S542" s="17">
        <f>R542*EXP($C$5+SQRT($C$4)*I542)+(Projection!$I$20+MAX(0,Projection!$H$24-R542)/Projection!$C$4-Projection!$I$21)*EXP($C$5+SQRT($C$4)*I542)^0.5</f>
        <v/>
      </c>
      <c r="T542" s="17">
        <f>S542*EXP($C$5+SQRT($C$4)*J542)+(Projection!$J$20+MAX(0,Projection!$I$24-S542)/Projection!$C$4-Projection!$J$21)*EXP($C$5+SQRT($C$4)*J542)^0.5</f>
        <v/>
      </c>
      <c r="U542" s="17">
        <f>T542*EXP($C$5+SQRT($C$4)*K542)+(Projection!$K$20+MAX(0,Projection!$J$24-T542)/Projection!$C$4-Projection!$K$21)*EXP($C$5+SQRT($C$4)*K542)^0.5</f>
        <v/>
      </c>
      <c r="V542" s="17">
        <f>U542*EXP($C$5+SQRT($C$4)*L542)+(Projection!$L$20+MAX(0,Projection!$K$24-U542)/Projection!$C$4-Projection!$L$21)*EXP($C$5+SQRT($C$4)*L542)^0.5</f>
        <v/>
      </c>
      <c r="W542" s="13">
        <f>M542/Projection!$C$24</f>
        <v/>
      </c>
      <c r="X542" s="13">
        <f>N542/Projection!$D$24</f>
        <v/>
      </c>
      <c r="Y542" s="13">
        <f>O542/Projection!$E$24</f>
        <v/>
      </c>
      <c r="Z542" s="13">
        <f>P542/Projection!$F$24</f>
        <v/>
      </c>
      <c r="AA542" s="13">
        <f>Q542/Projection!$G$24</f>
        <v/>
      </c>
      <c r="AB542" s="13">
        <f>R542/Projection!$H$24</f>
        <v/>
      </c>
      <c r="AC542" s="13">
        <f>S542/Projection!$I$24</f>
        <v/>
      </c>
      <c r="AD542" s="13">
        <f>T542/Projection!$J$24</f>
        <v/>
      </c>
      <c r="AE542" s="13">
        <f>U542/Projection!$K$24</f>
        <v/>
      </c>
      <c r="AF542" s="13">
        <f>V542/Projection!$L$24</f>
        <v/>
      </c>
      <c r="AG542" s="13">
        <f>MIN(W542:AF542)</f>
        <v/>
      </c>
    </row>
    <row r="543">
      <c r="B543" s="2" t="n">
        <v>530</v>
      </c>
      <c r="C543" s="20" t="n">
        <v>-1.618545</v>
      </c>
      <c r="D543" s="20" t="n">
        <v>0.100634</v>
      </c>
      <c r="E543" s="20" t="n">
        <v>1.960524</v>
      </c>
      <c r="F543" s="20" t="n">
        <v>1.291681</v>
      </c>
      <c r="G543" s="20" t="n">
        <v>-0.138911</v>
      </c>
      <c r="H543" s="20" t="n">
        <v>-1.423052</v>
      </c>
      <c r="I543" s="20" t="n">
        <v>-0.221664</v>
      </c>
      <c r="J543" s="20" t="n">
        <v>1.311619</v>
      </c>
      <c r="K543" s="20" t="n">
        <v>-0.6600780000000001</v>
      </c>
      <c r="L543" s="20" t="n">
        <v>0.352609</v>
      </c>
      <c r="M543" s="17">
        <f>Projection!$C$13*EXP($C$5+SQRT($C$4)*C543)+(Projection!$C$20+MAX(0,Projection!$C$14-Projection!$C$13)/Projection!$C$4-Projection!$C$21)*EXP($C$5+SQRT($C$4)*C543)^0.5</f>
        <v/>
      </c>
      <c r="N543" s="17">
        <f>M543*EXP($C$5+SQRT($C$4)*D543)+(Projection!$D$20+MAX(0,Projection!$C$24-M543)/Projection!$C$4-Projection!$D$21)*EXP($C$5+SQRT($C$4)*D543)^0.5</f>
        <v/>
      </c>
      <c r="O543" s="17">
        <f>N543*EXP($C$5+SQRT($C$4)*E543)+(Projection!$E$20+MAX(0,Projection!$D$24-N543)/Projection!$C$4-Projection!$E$21)*EXP($C$5+SQRT($C$4)*E543)^0.5</f>
        <v/>
      </c>
      <c r="P543" s="17">
        <f>O543*EXP($C$5+SQRT($C$4)*F543)+(Projection!$F$20+MAX(0,Projection!$E$24-O543)/Projection!$C$4-Projection!$F$21)*EXP($C$5+SQRT($C$4)*F543)^0.5</f>
        <v/>
      </c>
      <c r="Q543" s="17">
        <f>P543*EXP($C$5+SQRT($C$4)*G543)+(Projection!$G$20+MAX(0,Projection!$F$24-P543)/Projection!$C$4-Projection!$G$21)*EXP($C$5+SQRT($C$4)*G543)^0.5</f>
        <v/>
      </c>
      <c r="R543" s="17">
        <f>Q543*EXP($C$5+SQRT($C$4)*H543)+(Projection!$H$20+MAX(0,Projection!$G$24-Q543)/Projection!$C$4-Projection!$H$21)*EXP($C$5+SQRT($C$4)*H543)^0.5</f>
        <v/>
      </c>
      <c r="S543" s="17">
        <f>R543*EXP($C$5+SQRT($C$4)*I543)+(Projection!$I$20+MAX(0,Projection!$H$24-R543)/Projection!$C$4-Projection!$I$21)*EXP($C$5+SQRT($C$4)*I543)^0.5</f>
        <v/>
      </c>
      <c r="T543" s="17">
        <f>S543*EXP($C$5+SQRT($C$4)*J543)+(Projection!$J$20+MAX(0,Projection!$I$24-S543)/Projection!$C$4-Projection!$J$21)*EXP($C$5+SQRT($C$4)*J543)^0.5</f>
        <v/>
      </c>
      <c r="U543" s="17">
        <f>T543*EXP($C$5+SQRT($C$4)*K543)+(Projection!$K$20+MAX(0,Projection!$J$24-T543)/Projection!$C$4-Projection!$K$21)*EXP($C$5+SQRT($C$4)*K543)^0.5</f>
        <v/>
      </c>
      <c r="V543" s="17">
        <f>U543*EXP($C$5+SQRT($C$4)*L543)+(Projection!$L$20+MAX(0,Projection!$K$24-U543)/Projection!$C$4-Projection!$L$21)*EXP($C$5+SQRT($C$4)*L543)^0.5</f>
        <v/>
      </c>
      <c r="W543" s="13">
        <f>M543/Projection!$C$24</f>
        <v/>
      </c>
      <c r="X543" s="13">
        <f>N543/Projection!$D$24</f>
        <v/>
      </c>
      <c r="Y543" s="13">
        <f>O543/Projection!$E$24</f>
        <v/>
      </c>
      <c r="Z543" s="13">
        <f>P543/Projection!$F$24</f>
        <v/>
      </c>
      <c r="AA543" s="13">
        <f>Q543/Projection!$G$24</f>
        <v/>
      </c>
      <c r="AB543" s="13">
        <f>R543/Projection!$H$24</f>
        <v/>
      </c>
      <c r="AC543" s="13">
        <f>S543/Projection!$I$24</f>
        <v/>
      </c>
      <c r="AD543" s="13">
        <f>T543/Projection!$J$24</f>
        <v/>
      </c>
      <c r="AE543" s="13">
        <f>U543/Projection!$K$24</f>
        <v/>
      </c>
      <c r="AF543" s="13">
        <f>V543/Projection!$L$24</f>
        <v/>
      </c>
      <c r="AG543" s="13">
        <f>MIN(W543:AF543)</f>
        <v/>
      </c>
    </row>
    <row r="544">
      <c r="B544" s="2" t="n">
        <v>531</v>
      </c>
      <c r="C544" s="20" t="n">
        <v>-0.890597</v>
      </c>
      <c r="D544" s="20" t="n">
        <v>0.967172</v>
      </c>
      <c r="E544" s="20" t="n">
        <v>1.004369</v>
      </c>
      <c r="F544" s="20" t="n">
        <v>0.543776</v>
      </c>
      <c r="G544" s="20" t="n">
        <v>-0.762163</v>
      </c>
      <c r="H544" s="20" t="n">
        <v>0.815234</v>
      </c>
      <c r="I544" s="20" t="n">
        <v>0.417904</v>
      </c>
      <c r="J544" s="20" t="n">
        <v>-0.200186</v>
      </c>
      <c r="K544" s="20" t="n">
        <v>-1.152591</v>
      </c>
      <c r="L544" s="20" t="n">
        <v>0.345745</v>
      </c>
      <c r="M544" s="17">
        <f>Projection!$C$13*EXP($C$5+SQRT($C$4)*C544)+(Projection!$C$20+MAX(0,Projection!$C$14-Projection!$C$13)/Projection!$C$4-Projection!$C$21)*EXP($C$5+SQRT($C$4)*C544)^0.5</f>
        <v/>
      </c>
      <c r="N544" s="17">
        <f>M544*EXP($C$5+SQRT($C$4)*D544)+(Projection!$D$20+MAX(0,Projection!$C$24-M544)/Projection!$C$4-Projection!$D$21)*EXP($C$5+SQRT($C$4)*D544)^0.5</f>
        <v/>
      </c>
      <c r="O544" s="17">
        <f>N544*EXP($C$5+SQRT($C$4)*E544)+(Projection!$E$20+MAX(0,Projection!$D$24-N544)/Projection!$C$4-Projection!$E$21)*EXP($C$5+SQRT($C$4)*E544)^0.5</f>
        <v/>
      </c>
      <c r="P544" s="17">
        <f>O544*EXP($C$5+SQRT($C$4)*F544)+(Projection!$F$20+MAX(0,Projection!$E$24-O544)/Projection!$C$4-Projection!$F$21)*EXP($C$5+SQRT($C$4)*F544)^0.5</f>
        <v/>
      </c>
      <c r="Q544" s="17">
        <f>P544*EXP($C$5+SQRT($C$4)*G544)+(Projection!$G$20+MAX(0,Projection!$F$24-P544)/Projection!$C$4-Projection!$G$21)*EXP($C$5+SQRT($C$4)*G544)^0.5</f>
        <v/>
      </c>
      <c r="R544" s="17">
        <f>Q544*EXP($C$5+SQRT($C$4)*H544)+(Projection!$H$20+MAX(0,Projection!$G$24-Q544)/Projection!$C$4-Projection!$H$21)*EXP($C$5+SQRT($C$4)*H544)^0.5</f>
        <v/>
      </c>
      <c r="S544" s="17">
        <f>R544*EXP($C$5+SQRT($C$4)*I544)+(Projection!$I$20+MAX(0,Projection!$H$24-R544)/Projection!$C$4-Projection!$I$21)*EXP($C$5+SQRT($C$4)*I544)^0.5</f>
        <v/>
      </c>
      <c r="T544" s="17">
        <f>S544*EXP($C$5+SQRT($C$4)*J544)+(Projection!$J$20+MAX(0,Projection!$I$24-S544)/Projection!$C$4-Projection!$J$21)*EXP($C$5+SQRT($C$4)*J544)^0.5</f>
        <v/>
      </c>
      <c r="U544" s="17">
        <f>T544*EXP($C$5+SQRT($C$4)*K544)+(Projection!$K$20+MAX(0,Projection!$J$24-T544)/Projection!$C$4-Projection!$K$21)*EXP($C$5+SQRT($C$4)*K544)^0.5</f>
        <v/>
      </c>
      <c r="V544" s="17">
        <f>U544*EXP($C$5+SQRT($C$4)*L544)+(Projection!$L$20+MAX(0,Projection!$K$24-U544)/Projection!$C$4-Projection!$L$21)*EXP($C$5+SQRT($C$4)*L544)^0.5</f>
        <v/>
      </c>
      <c r="W544" s="13">
        <f>M544/Projection!$C$24</f>
        <v/>
      </c>
      <c r="X544" s="13">
        <f>N544/Projection!$D$24</f>
        <v/>
      </c>
      <c r="Y544" s="13">
        <f>O544/Projection!$E$24</f>
        <v/>
      </c>
      <c r="Z544" s="13">
        <f>P544/Projection!$F$24</f>
        <v/>
      </c>
      <c r="AA544" s="13">
        <f>Q544/Projection!$G$24</f>
        <v/>
      </c>
      <c r="AB544" s="13">
        <f>R544/Projection!$H$24</f>
        <v/>
      </c>
      <c r="AC544" s="13">
        <f>S544/Projection!$I$24</f>
        <v/>
      </c>
      <c r="AD544" s="13">
        <f>T544/Projection!$J$24</f>
        <v/>
      </c>
      <c r="AE544" s="13">
        <f>U544/Projection!$K$24</f>
        <v/>
      </c>
      <c r="AF544" s="13">
        <f>V544/Projection!$L$24</f>
        <v/>
      </c>
      <c r="AG544" s="13">
        <f>MIN(W544:AF544)</f>
        <v/>
      </c>
    </row>
    <row r="545">
      <c r="B545" s="2" t="n">
        <v>532</v>
      </c>
      <c r="C545" s="20" t="n">
        <v>-0.45251</v>
      </c>
      <c r="D545" s="20" t="n">
        <v>0.392148</v>
      </c>
      <c r="E545" s="20" t="n">
        <v>0.891011</v>
      </c>
      <c r="F545" s="20" t="n">
        <v>1.326552</v>
      </c>
      <c r="G545" s="20" t="n">
        <v>2.492496</v>
      </c>
      <c r="H545" s="20" t="n">
        <v>0.790697</v>
      </c>
      <c r="I545" s="20" t="n">
        <v>-0.502394</v>
      </c>
      <c r="J545" s="20" t="n">
        <v>0.747898</v>
      </c>
      <c r="K545" s="20" t="n">
        <v>1.018151</v>
      </c>
      <c r="L545" s="20" t="n">
        <v>1.337431</v>
      </c>
      <c r="M545" s="17">
        <f>Projection!$C$13*EXP($C$5+SQRT($C$4)*C545)+(Projection!$C$20+MAX(0,Projection!$C$14-Projection!$C$13)/Projection!$C$4-Projection!$C$21)*EXP($C$5+SQRT($C$4)*C545)^0.5</f>
        <v/>
      </c>
      <c r="N545" s="17">
        <f>M545*EXP($C$5+SQRT($C$4)*D545)+(Projection!$D$20+MAX(0,Projection!$C$24-M545)/Projection!$C$4-Projection!$D$21)*EXP($C$5+SQRT($C$4)*D545)^0.5</f>
        <v/>
      </c>
      <c r="O545" s="17">
        <f>N545*EXP($C$5+SQRT($C$4)*E545)+(Projection!$E$20+MAX(0,Projection!$D$24-N545)/Projection!$C$4-Projection!$E$21)*EXP($C$5+SQRT($C$4)*E545)^0.5</f>
        <v/>
      </c>
      <c r="P545" s="17">
        <f>O545*EXP($C$5+SQRT($C$4)*F545)+(Projection!$F$20+MAX(0,Projection!$E$24-O545)/Projection!$C$4-Projection!$F$21)*EXP($C$5+SQRT($C$4)*F545)^0.5</f>
        <v/>
      </c>
      <c r="Q545" s="17">
        <f>P545*EXP($C$5+SQRT($C$4)*G545)+(Projection!$G$20+MAX(0,Projection!$F$24-P545)/Projection!$C$4-Projection!$G$21)*EXP($C$5+SQRT($C$4)*G545)^0.5</f>
        <v/>
      </c>
      <c r="R545" s="17">
        <f>Q545*EXP($C$5+SQRT($C$4)*H545)+(Projection!$H$20+MAX(0,Projection!$G$24-Q545)/Projection!$C$4-Projection!$H$21)*EXP($C$5+SQRT($C$4)*H545)^0.5</f>
        <v/>
      </c>
      <c r="S545" s="17">
        <f>R545*EXP($C$5+SQRT($C$4)*I545)+(Projection!$I$20+MAX(0,Projection!$H$24-R545)/Projection!$C$4-Projection!$I$21)*EXP($C$5+SQRT($C$4)*I545)^0.5</f>
        <v/>
      </c>
      <c r="T545" s="17">
        <f>S545*EXP($C$5+SQRT($C$4)*J545)+(Projection!$J$20+MAX(0,Projection!$I$24-S545)/Projection!$C$4-Projection!$J$21)*EXP($C$5+SQRT($C$4)*J545)^0.5</f>
        <v/>
      </c>
      <c r="U545" s="17">
        <f>T545*EXP($C$5+SQRT($C$4)*K545)+(Projection!$K$20+MAX(0,Projection!$J$24-T545)/Projection!$C$4-Projection!$K$21)*EXP($C$5+SQRT($C$4)*K545)^0.5</f>
        <v/>
      </c>
      <c r="V545" s="17">
        <f>U545*EXP($C$5+SQRT($C$4)*L545)+(Projection!$L$20+MAX(0,Projection!$K$24-U545)/Projection!$C$4-Projection!$L$21)*EXP($C$5+SQRT($C$4)*L545)^0.5</f>
        <v/>
      </c>
      <c r="W545" s="13">
        <f>M545/Projection!$C$24</f>
        <v/>
      </c>
      <c r="X545" s="13">
        <f>N545/Projection!$D$24</f>
        <v/>
      </c>
      <c r="Y545" s="13">
        <f>O545/Projection!$E$24</f>
        <v/>
      </c>
      <c r="Z545" s="13">
        <f>P545/Projection!$F$24</f>
        <v/>
      </c>
      <c r="AA545" s="13">
        <f>Q545/Projection!$G$24</f>
        <v/>
      </c>
      <c r="AB545" s="13">
        <f>R545/Projection!$H$24</f>
        <v/>
      </c>
      <c r="AC545" s="13">
        <f>S545/Projection!$I$24</f>
        <v/>
      </c>
      <c r="AD545" s="13">
        <f>T545/Projection!$J$24</f>
        <v/>
      </c>
      <c r="AE545" s="13">
        <f>U545/Projection!$K$24</f>
        <v/>
      </c>
      <c r="AF545" s="13">
        <f>V545/Projection!$L$24</f>
        <v/>
      </c>
      <c r="AG545" s="13">
        <f>MIN(W545:AF545)</f>
        <v/>
      </c>
    </row>
    <row r="546">
      <c r="B546" s="2" t="n">
        <v>533</v>
      </c>
      <c r="C546" s="20" t="n">
        <v>0.322159</v>
      </c>
      <c r="D546" s="20" t="n">
        <v>0.498153</v>
      </c>
      <c r="E546" s="20" t="n">
        <v>-0.7113</v>
      </c>
      <c r="F546" s="20" t="n">
        <v>0.009605000000000001</v>
      </c>
      <c r="G546" s="20" t="n">
        <v>0.299251</v>
      </c>
      <c r="H546" s="20" t="n">
        <v>1.573725</v>
      </c>
      <c r="I546" s="20" t="n">
        <v>-0.311837</v>
      </c>
      <c r="J546" s="20" t="n">
        <v>-0.094626</v>
      </c>
      <c r="K546" s="20" t="n">
        <v>-0.113257</v>
      </c>
      <c r="L546" s="20" t="n">
        <v>1.066699</v>
      </c>
      <c r="M546" s="17">
        <f>Projection!$C$13*EXP($C$5+SQRT($C$4)*C546)+(Projection!$C$20+MAX(0,Projection!$C$14-Projection!$C$13)/Projection!$C$4-Projection!$C$21)*EXP($C$5+SQRT($C$4)*C546)^0.5</f>
        <v/>
      </c>
      <c r="N546" s="17">
        <f>M546*EXP($C$5+SQRT($C$4)*D546)+(Projection!$D$20+MAX(0,Projection!$C$24-M546)/Projection!$C$4-Projection!$D$21)*EXP($C$5+SQRT($C$4)*D546)^0.5</f>
        <v/>
      </c>
      <c r="O546" s="17">
        <f>N546*EXP($C$5+SQRT($C$4)*E546)+(Projection!$E$20+MAX(0,Projection!$D$24-N546)/Projection!$C$4-Projection!$E$21)*EXP($C$5+SQRT($C$4)*E546)^0.5</f>
        <v/>
      </c>
      <c r="P546" s="17">
        <f>O546*EXP($C$5+SQRT($C$4)*F546)+(Projection!$F$20+MAX(0,Projection!$E$24-O546)/Projection!$C$4-Projection!$F$21)*EXP($C$5+SQRT($C$4)*F546)^0.5</f>
        <v/>
      </c>
      <c r="Q546" s="17">
        <f>P546*EXP($C$5+SQRT($C$4)*G546)+(Projection!$G$20+MAX(0,Projection!$F$24-P546)/Projection!$C$4-Projection!$G$21)*EXP($C$5+SQRT($C$4)*G546)^0.5</f>
        <v/>
      </c>
      <c r="R546" s="17">
        <f>Q546*EXP($C$5+SQRT($C$4)*H546)+(Projection!$H$20+MAX(0,Projection!$G$24-Q546)/Projection!$C$4-Projection!$H$21)*EXP($C$5+SQRT($C$4)*H546)^0.5</f>
        <v/>
      </c>
      <c r="S546" s="17">
        <f>R546*EXP($C$5+SQRT($C$4)*I546)+(Projection!$I$20+MAX(0,Projection!$H$24-R546)/Projection!$C$4-Projection!$I$21)*EXP($C$5+SQRT($C$4)*I546)^0.5</f>
        <v/>
      </c>
      <c r="T546" s="17">
        <f>S546*EXP($C$5+SQRT($C$4)*J546)+(Projection!$J$20+MAX(0,Projection!$I$24-S546)/Projection!$C$4-Projection!$J$21)*EXP($C$5+SQRT($C$4)*J546)^0.5</f>
        <v/>
      </c>
      <c r="U546" s="17">
        <f>T546*EXP($C$5+SQRT($C$4)*K546)+(Projection!$K$20+MAX(0,Projection!$J$24-T546)/Projection!$C$4-Projection!$K$21)*EXP($C$5+SQRT($C$4)*K546)^0.5</f>
        <v/>
      </c>
      <c r="V546" s="17">
        <f>U546*EXP($C$5+SQRT($C$4)*L546)+(Projection!$L$20+MAX(0,Projection!$K$24-U546)/Projection!$C$4-Projection!$L$21)*EXP($C$5+SQRT($C$4)*L546)^0.5</f>
        <v/>
      </c>
      <c r="W546" s="13">
        <f>M546/Projection!$C$24</f>
        <v/>
      </c>
      <c r="X546" s="13">
        <f>N546/Projection!$D$24</f>
        <v/>
      </c>
      <c r="Y546" s="13">
        <f>O546/Projection!$E$24</f>
        <v/>
      </c>
      <c r="Z546" s="13">
        <f>P546/Projection!$F$24</f>
        <v/>
      </c>
      <c r="AA546" s="13">
        <f>Q546/Projection!$G$24</f>
        <v/>
      </c>
      <c r="AB546" s="13">
        <f>R546/Projection!$H$24</f>
        <v/>
      </c>
      <c r="AC546" s="13">
        <f>S546/Projection!$I$24</f>
        <v/>
      </c>
      <c r="AD546" s="13">
        <f>T546/Projection!$J$24</f>
        <v/>
      </c>
      <c r="AE546" s="13">
        <f>U546/Projection!$K$24</f>
        <v/>
      </c>
      <c r="AF546" s="13">
        <f>V546/Projection!$L$24</f>
        <v/>
      </c>
      <c r="AG546" s="13">
        <f>MIN(W546:AF546)</f>
        <v/>
      </c>
    </row>
    <row r="547">
      <c r="B547" s="2" t="n">
        <v>534</v>
      </c>
      <c r="C547" s="20" t="n">
        <v>1.750732</v>
      </c>
      <c r="D547" s="20" t="n">
        <v>0.294606</v>
      </c>
      <c r="E547" s="20" t="n">
        <v>0.424874</v>
      </c>
      <c r="F547" s="20" t="n">
        <v>-0.473339</v>
      </c>
      <c r="G547" s="20" t="n">
        <v>-0.596226</v>
      </c>
      <c r="H547" s="20" t="n">
        <v>-1.063295</v>
      </c>
      <c r="I547" s="20" t="n">
        <v>0.424191</v>
      </c>
      <c r="J547" s="20" t="n">
        <v>0.772805</v>
      </c>
      <c r="K547" s="20" t="n">
        <v>-0.7140030000000001</v>
      </c>
      <c r="L547" s="20" t="n">
        <v>0.358183</v>
      </c>
      <c r="M547" s="17">
        <f>Projection!$C$13*EXP($C$5+SQRT($C$4)*C547)+(Projection!$C$20+MAX(0,Projection!$C$14-Projection!$C$13)/Projection!$C$4-Projection!$C$21)*EXP($C$5+SQRT($C$4)*C547)^0.5</f>
        <v/>
      </c>
      <c r="N547" s="17">
        <f>M547*EXP($C$5+SQRT($C$4)*D547)+(Projection!$D$20+MAX(0,Projection!$C$24-M547)/Projection!$C$4-Projection!$D$21)*EXP($C$5+SQRT($C$4)*D547)^0.5</f>
        <v/>
      </c>
      <c r="O547" s="17">
        <f>N547*EXP($C$5+SQRT($C$4)*E547)+(Projection!$E$20+MAX(0,Projection!$D$24-N547)/Projection!$C$4-Projection!$E$21)*EXP($C$5+SQRT($C$4)*E547)^0.5</f>
        <v/>
      </c>
      <c r="P547" s="17">
        <f>O547*EXP($C$5+SQRT($C$4)*F547)+(Projection!$F$20+MAX(0,Projection!$E$24-O547)/Projection!$C$4-Projection!$F$21)*EXP($C$5+SQRT($C$4)*F547)^0.5</f>
        <v/>
      </c>
      <c r="Q547" s="17">
        <f>P547*EXP($C$5+SQRT($C$4)*G547)+(Projection!$G$20+MAX(0,Projection!$F$24-P547)/Projection!$C$4-Projection!$G$21)*EXP($C$5+SQRT($C$4)*G547)^0.5</f>
        <v/>
      </c>
      <c r="R547" s="17">
        <f>Q547*EXP($C$5+SQRT($C$4)*H547)+(Projection!$H$20+MAX(0,Projection!$G$24-Q547)/Projection!$C$4-Projection!$H$21)*EXP($C$5+SQRT($C$4)*H547)^0.5</f>
        <v/>
      </c>
      <c r="S547" s="17">
        <f>R547*EXP($C$5+SQRT($C$4)*I547)+(Projection!$I$20+MAX(0,Projection!$H$24-R547)/Projection!$C$4-Projection!$I$21)*EXP($C$5+SQRT($C$4)*I547)^0.5</f>
        <v/>
      </c>
      <c r="T547" s="17">
        <f>S547*EXP($C$5+SQRT($C$4)*J547)+(Projection!$J$20+MAX(0,Projection!$I$24-S547)/Projection!$C$4-Projection!$J$21)*EXP($C$5+SQRT($C$4)*J547)^0.5</f>
        <v/>
      </c>
      <c r="U547" s="17">
        <f>T547*EXP($C$5+SQRT($C$4)*K547)+(Projection!$K$20+MAX(0,Projection!$J$24-T547)/Projection!$C$4-Projection!$K$21)*EXP($C$5+SQRT($C$4)*K547)^0.5</f>
        <v/>
      </c>
      <c r="V547" s="17">
        <f>U547*EXP($C$5+SQRT($C$4)*L547)+(Projection!$L$20+MAX(0,Projection!$K$24-U547)/Projection!$C$4-Projection!$L$21)*EXP($C$5+SQRT($C$4)*L547)^0.5</f>
        <v/>
      </c>
      <c r="W547" s="13">
        <f>M547/Projection!$C$24</f>
        <v/>
      </c>
      <c r="X547" s="13">
        <f>N547/Projection!$D$24</f>
        <v/>
      </c>
      <c r="Y547" s="13">
        <f>O547/Projection!$E$24</f>
        <v/>
      </c>
      <c r="Z547" s="13">
        <f>P547/Projection!$F$24</f>
        <v/>
      </c>
      <c r="AA547" s="13">
        <f>Q547/Projection!$G$24</f>
        <v/>
      </c>
      <c r="AB547" s="13">
        <f>R547/Projection!$H$24</f>
        <v/>
      </c>
      <c r="AC547" s="13">
        <f>S547/Projection!$I$24</f>
        <v/>
      </c>
      <c r="AD547" s="13">
        <f>T547/Projection!$J$24</f>
        <v/>
      </c>
      <c r="AE547" s="13">
        <f>U547/Projection!$K$24</f>
        <v/>
      </c>
      <c r="AF547" s="13">
        <f>V547/Projection!$L$24</f>
        <v/>
      </c>
      <c r="AG547" s="13">
        <f>MIN(W547:AF547)</f>
        <v/>
      </c>
    </row>
    <row r="548">
      <c r="B548" s="2" t="n">
        <v>535</v>
      </c>
      <c r="C548" s="20" t="n">
        <v>-0.135239</v>
      </c>
      <c r="D548" s="20" t="n">
        <v>0.888661</v>
      </c>
      <c r="E548" s="20" t="n">
        <v>0.255973</v>
      </c>
      <c r="F548" s="20" t="n">
        <v>0.19351</v>
      </c>
      <c r="G548" s="20" t="n">
        <v>-0.5592</v>
      </c>
      <c r="H548" s="20" t="n">
        <v>2.08155</v>
      </c>
      <c r="I548" s="20" t="n">
        <v>-1.287669</v>
      </c>
      <c r="J548" s="20" t="n">
        <v>0.566918</v>
      </c>
      <c r="K548" s="20" t="n">
        <v>0.50975</v>
      </c>
      <c r="L548" s="20" t="n">
        <v>-0.488178</v>
      </c>
      <c r="M548" s="17">
        <f>Projection!$C$13*EXP($C$5+SQRT($C$4)*C548)+(Projection!$C$20+MAX(0,Projection!$C$14-Projection!$C$13)/Projection!$C$4-Projection!$C$21)*EXP($C$5+SQRT($C$4)*C548)^0.5</f>
        <v/>
      </c>
      <c r="N548" s="17">
        <f>M548*EXP($C$5+SQRT($C$4)*D548)+(Projection!$D$20+MAX(0,Projection!$C$24-M548)/Projection!$C$4-Projection!$D$21)*EXP($C$5+SQRT($C$4)*D548)^0.5</f>
        <v/>
      </c>
      <c r="O548" s="17">
        <f>N548*EXP($C$5+SQRT($C$4)*E548)+(Projection!$E$20+MAX(0,Projection!$D$24-N548)/Projection!$C$4-Projection!$E$21)*EXP($C$5+SQRT($C$4)*E548)^0.5</f>
        <v/>
      </c>
      <c r="P548" s="17">
        <f>O548*EXP($C$5+SQRT($C$4)*F548)+(Projection!$F$20+MAX(0,Projection!$E$24-O548)/Projection!$C$4-Projection!$F$21)*EXP($C$5+SQRT($C$4)*F548)^0.5</f>
        <v/>
      </c>
      <c r="Q548" s="17">
        <f>P548*EXP($C$5+SQRT($C$4)*G548)+(Projection!$G$20+MAX(0,Projection!$F$24-P548)/Projection!$C$4-Projection!$G$21)*EXP($C$5+SQRT($C$4)*G548)^0.5</f>
        <v/>
      </c>
      <c r="R548" s="17">
        <f>Q548*EXP($C$5+SQRT($C$4)*H548)+(Projection!$H$20+MAX(0,Projection!$G$24-Q548)/Projection!$C$4-Projection!$H$21)*EXP($C$5+SQRT($C$4)*H548)^0.5</f>
        <v/>
      </c>
      <c r="S548" s="17">
        <f>R548*EXP($C$5+SQRT($C$4)*I548)+(Projection!$I$20+MAX(0,Projection!$H$24-R548)/Projection!$C$4-Projection!$I$21)*EXP($C$5+SQRT($C$4)*I548)^0.5</f>
        <v/>
      </c>
      <c r="T548" s="17">
        <f>S548*EXP($C$5+SQRT($C$4)*J548)+(Projection!$J$20+MAX(0,Projection!$I$24-S548)/Projection!$C$4-Projection!$J$21)*EXP($C$5+SQRT($C$4)*J548)^0.5</f>
        <v/>
      </c>
      <c r="U548" s="17">
        <f>T548*EXP($C$5+SQRT($C$4)*K548)+(Projection!$K$20+MAX(0,Projection!$J$24-T548)/Projection!$C$4-Projection!$K$21)*EXP($C$5+SQRT($C$4)*K548)^0.5</f>
        <v/>
      </c>
      <c r="V548" s="17">
        <f>U548*EXP($C$5+SQRT($C$4)*L548)+(Projection!$L$20+MAX(0,Projection!$K$24-U548)/Projection!$C$4-Projection!$L$21)*EXP($C$5+SQRT($C$4)*L548)^0.5</f>
        <v/>
      </c>
      <c r="W548" s="13">
        <f>M548/Projection!$C$24</f>
        <v/>
      </c>
      <c r="X548" s="13">
        <f>N548/Projection!$D$24</f>
        <v/>
      </c>
      <c r="Y548" s="13">
        <f>O548/Projection!$E$24</f>
        <v/>
      </c>
      <c r="Z548" s="13">
        <f>P548/Projection!$F$24</f>
        <v/>
      </c>
      <c r="AA548" s="13">
        <f>Q548/Projection!$G$24</f>
        <v/>
      </c>
      <c r="AB548" s="13">
        <f>R548/Projection!$H$24</f>
        <v/>
      </c>
      <c r="AC548" s="13">
        <f>S548/Projection!$I$24</f>
        <v/>
      </c>
      <c r="AD548" s="13">
        <f>T548/Projection!$J$24</f>
        <v/>
      </c>
      <c r="AE548" s="13">
        <f>U548/Projection!$K$24</f>
        <v/>
      </c>
      <c r="AF548" s="13">
        <f>V548/Projection!$L$24</f>
        <v/>
      </c>
      <c r="AG548" s="13">
        <f>MIN(W548:AF548)</f>
        <v/>
      </c>
    </row>
    <row r="549">
      <c r="B549" s="2" t="n">
        <v>536</v>
      </c>
      <c r="C549" s="20" t="n">
        <v>-0.135928</v>
      </c>
      <c r="D549" s="20" t="n">
        <v>1.27817</v>
      </c>
      <c r="E549" s="20" t="n">
        <v>-1.22807</v>
      </c>
      <c r="F549" s="20" t="n">
        <v>0.311614</v>
      </c>
      <c r="G549" s="20" t="n">
        <v>-0.894361</v>
      </c>
      <c r="H549" s="20" t="n">
        <v>1.361046</v>
      </c>
      <c r="I549" s="20" t="n">
        <v>0.342249</v>
      </c>
      <c r="J549" s="20" t="n">
        <v>0.082469</v>
      </c>
      <c r="K549" s="20" t="n">
        <v>0.041912</v>
      </c>
      <c r="L549" s="20" t="n">
        <v>0.718466</v>
      </c>
      <c r="M549" s="17">
        <f>Projection!$C$13*EXP($C$5+SQRT($C$4)*C549)+(Projection!$C$20+MAX(0,Projection!$C$14-Projection!$C$13)/Projection!$C$4-Projection!$C$21)*EXP($C$5+SQRT($C$4)*C549)^0.5</f>
        <v/>
      </c>
      <c r="N549" s="17">
        <f>M549*EXP($C$5+SQRT($C$4)*D549)+(Projection!$D$20+MAX(0,Projection!$C$24-M549)/Projection!$C$4-Projection!$D$21)*EXP($C$5+SQRT($C$4)*D549)^0.5</f>
        <v/>
      </c>
      <c r="O549" s="17">
        <f>N549*EXP($C$5+SQRT($C$4)*E549)+(Projection!$E$20+MAX(0,Projection!$D$24-N549)/Projection!$C$4-Projection!$E$21)*EXP($C$5+SQRT($C$4)*E549)^0.5</f>
        <v/>
      </c>
      <c r="P549" s="17">
        <f>O549*EXP($C$5+SQRT($C$4)*F549)+(Projection!$F$20+MAX(0,Projection!$E$24-O549)/Projection!$C$4-Projection!$F$21)*EXP($C$5+SQRT($C$4)*F549)^0.5</f>
        <v/>
      </c>
      <c r="Q549" s="17">
        <f>P549*EXP($C$5+SQRT($C$4)*G549)+(Projection!$G$20+MAX(0,Projection!$F$24-P549)/Projection!$C$4-Projection!$G$21)*EXP($C$5+SQRT($C$4)*G549)^0.5</f>
        <v/>
      </c>
      <c r="R549" s="17">
        <f>Q549*EXP($C$5+SQRT($C$4)*H549)+(Projection!$H$20+MAX(0,Projection!$G$24-Q549)/Projection!$C$4-Projection!$H$21)*EXP($C$5+SQRT($C$4)*H549)^0.5</f>
        <v/>
      </c>
      <c r="S549" s="17">
        <f>R549*EXP($C$5+SQRT($C$4)*I549)+(Projection!$I$20+MAX(0,Projection!$H$24-R549)/Projection!$C$4-Projection!$I$21)*EXP($C$5+SQRT($C$4)*I549)^0.5</f>
        <v/>
      </c>
      <c r="T549" s="17">
        <f>S549*EXP($C$5+SQRT($C$4)*J549)+(Projection!$J$20+MAX(0,Projection!$I$24-S549)/Projection!$C$4-Projection!$J$21)*EXP($C$5+SQRT($C$4)*J549)^0.5</f>
        <v/>
      </c>
      <c r="U549" s="17">
        <f>T549*EXP($C$5+SQRT($C$4)*K549)+(Projection!$K$20+MAX(0,Projection!$J$24-T549)/Projection!$C$4-Projection!$K$21)*EXP($C$5+SQRT($C$4)*K549)^0.5</f>
        <v/>
      </c>
      <c r="V549" s="17">
        <f>U549*EXP($C$5+SQRT($C$4)*L549)+(Projection!$L$20+MAX(0,Projection!$K$24-U549)/Projection!$C$4-Projection!$L$21)*EXP($C$5+SQRT($C$4)*L549)^0.5</f>
        <v/>
      </c>
      <c r="W549" s="13">
        <f>M549/Projection!$C$24</f>
        <v/>
      </c>
      <c r="X549" s="13">
        <f>N549/Projection!$D$24</f>
        <v/>
      </c>
      <c r="Y549" s="13">
        <f>O549/Projection!$E$24</f>
        <v/>
      </c>
      <c r="Z549" s="13">
        <f>P549/Projection!$F$24</f>
        <v/>
      </c>
      <c r="AA549" s="13">
        <f>Q549/Projection!$G$24</f>
        <v/>
      </c>
      <c r="AB549" s="13">
        <f>R549/Projection!$H$24</f>
        <v/>
      </c>
      <c r="AC549" s="13">
        <f>S549/Projection!$I$24</f>
        <v/>
      </c>
      <c r="AD549" s="13">
        <f>T549/Projection!$J$24</f>
        <v/>
      </c>
      <c r="AE549" s="13">
        <f>U549/Projection!$K$24</f>
        <v/>
      </c>
      <c r="AF549" s="13">
        <f>V549/Projection!$L$24</f>
        <v/>
      </c>
      <c r="AG549" s="13">
        <f>MIN(W549:AF549)</f>
        <v/>
      </c>
    </row>
    <row r="550">
      <c r="B550" s="2" t="n">
        <v>537</v>
      </c>
      <c r="C550" s="20" t="n">
        <v>0.07374</v>
      </c>
      <c r="D550" s="20" t="n">
        <v>0.853047</v>
      </c>
      <c r="E550" s="20" t="n">
        <v>-0.880618</v>
      </c>
      <c r="F550" s="20" t="n">
        <v>-1.143011</v>
      </c>
      <c r="G550" s="20" t="n">
        <v>0.478179</v>
      </c>
      <c r="H550" s="20" t="n">
        <v>0.382404</v>
      </c>
      <c r="I550" s="20" t="n">
        <v>2.325145</v>
      </c>
      <c r="J550" s="20" t="n">
        <v>-1.53852</v>
      </c>
      <c r="K550" s="20" t="n">
        <v>0.229975</v>
      </c>
      <c r="L550" s="20" t="n">
        <v>0.278208</v>
      </c>
      <c r="M550" s="17">
        <f>Projection!$C$13*EXP($C$5+SQRT($C$4)*C550)+(Projection!$C$20+MAX(0,Projection!$C$14-Projection!$C$13)/Projection!$C$4-Projection!$C$21)*EXP($C$5+SQRT($C$4)*C550)^0.5</f>
        <v/>
      </c>
      <c r="N550" s="17">
        <f>M550*EXP($C$5+SQRT($C$4)*D550)+(Projection!$D$20+MAX(0,Projection!$C$24-M550)/Projection!$C$4-Projection!$D$21)*EXP($C$5+SQRT($C$4)*D550)^0.5</f>
        <v/>
      </c>
      <c r="O550" s="17">
        <f>N550*EXP($C$5+SQRT($C$4)*E550)+(Projection!$E$20+MAX(0,Projection!$D$24-N550)/Projection!$C$4-Projection!$E$21)*EXP($C$5+SQRT($C$4)*E550)^0.5</f>
        <v/>
      </c>
      <c r="P550" s="17">
        <f>O550*EXP($C$5+SQRT($C$4)*F550)+(Projection!$F$20+MAX(0,Projection!$E$24-O550)/Projection!$C$4-Projection!$F$21)*EXP($C$5+SQRT($C$4)*F550)^0.5</f>
        <v/>
      </c>
      <c r="Q550" s="17">
        <f>P550*EXP($C$5+SQRT($C$4)*G550)+(Projection!$G$20+MAX(0,Projection!$F$24-P550)/Projection!$C$4-Projection!$G$21)*EXP($C$5+SQRT($C$4)*G550)^0.5</f>
        <v/>
      </c>
      <c r="R550" s="17">
        <f>Q550*EXP($C$5+SQRT($C$4)*H550)+(Projection!$H$20+MAX(0,Projection!$G$24-Q550)/Projection!$C$4-Projection!$H$21)*EXP($C$5+SQRT($C$4)*H550)^0.5</f>
        <v/>
      </c>
      <c r="S550" s="17">
        <f>R550*EXP($C$5+SQRT($C$4)*I550)+(Projection!$I$20+MAX(0,Projection!$H$24-R550)/Projection!$C$4-Projection!$I$21)*EXP($C$5+SQRT($C$4)*I550)^0.5</f>
        <v/>
      </c>
      <c r="T550" s="17">
        <f>S550*EXP($C$5+SQRT($C$4)*J550)+(Projection!$J$20+MAX(0,Projection!$I$24-S550)/Projection!$C$4-Projection!$J$21)*EXP($C$5+SQRT($C$4)*J550)^0.5</f>
        <v/>
      </c>
      <c r="U550" s="17">
        <f>T550*EXP($C$5+SQRT($C$4)*K550)+(Projection!$K$20+MAX(0,Projection!$J$24-T550)/Projection!$C$4-Projection!$K$21)*EXP($C$5+SQRT($C$4)*K550)^0.5</f>
        <v/>
      </c>
      <c r="V550" s="17">
        <f>U550*EXP($C$5+SQRT($C$4)*L550)+(Projection!$L$20+MAX(0,Projection!$K$24-U550)/Projection!$C$4-Projection!$L$21)*EXP($C$5+SQRT($C$4)*L550)^0.5</f>
        <v/>
      </c>
      <c r="W550" s="13">
        <f>M550/Projection!$C$24</f>
        <v/>
      </c>
      <c r="X550" s="13">
        <f>N550/Projection!$D$24</f>
        <v/>
      </c>
      <c r="Y550" s="13">
        <f>O550/Projection!$E$24</f>
        <v/>
      </c>
      <c r="Z550" s="13">
        <f>P550/Projection!$F$24</f>
        <v/>
      </c>
      <c r="AA550" s="13">
        <f>Q550/Projection!$G$24</f>
        <v/>
      </c>
      <c r="AB550" s="13">
        <f>R550/Projection!$H$24</f>
        <v/>
      </c>
      <c r="AC550" s="13">
        <f>S550/Projection!$I$24</f>
        <v/>
      </c>
      <c r="AD550" s="13">
        <f>T550/Projection!$J$24</f>
        <v/>
      </c>
      <c r="AE550" s="13">
        <f>U550/Projection!$K$24</f>
        <v/>
      </c>
      <c r="AF550" s="13">
        <f>V550/Projection!$L$24</f>
        <v/>
      </c>
      <c r="AG550" s="13">
        <f>MIN(W550:AF550)</f>
        <v/>
      </c>
    </row>
    <row r="551">
      <c r="B551" s="2" t="n">
        <v>538</v>
      </c>
      <c r="C551" s="20" t="n">
        <v>-2.165653</v>
      </c>
      <c r="D551" s="20" t="n">
        <v>-1.210737</v>
      </c>
      <c r="E551" s="20" t="n">
        <v>-1.070386</v>
      </c>
      <c r="F551" s="20" t="n">
        <v>-0.157607</v>
      </c>
      <c r="G551" s="20" t="n">
        <v>0.44491</v>
      </c>
      <c r="H551" s="20" t="n">
        <v>-0.853482</v>
      </c>
      <c r="I551" s="20" t="n">
        <v>0.637531</v>
      </c>
      <c r="J551" s="20" t="n">
        <v>0.024674</v>
      </c>
      <c r="K551" s="20" t="n">
        <v>-0.748318</v>
      </c>
      <c r="L551" s="20" t="n">
        <v>0.258427</v>
      </c>
      <c r="M551" s="17">
        <f>Projection!$C$13*EXP($C$5+SQRT($C$4)*C551)+(Projection!$C$20+MAX(0,Projection!$C$14-Projection!$C$13)/Projection!$C$4-Projection!$C$21)*EXP($C$5+SQRT($C$4)*C551)^0.5</f>
        <v/>
      </c>
      <c r="N551" s="17">
        <f>M551*EXP($C$5+SQRT($C$4)*D551)+(Projection!$D$20+MAX(0,Projection!$C$24-M551)/Projection!$C$4-Projection!$D$21)*EXP($C$5+SQRT($C$4)*D551)^0.5</f>
        <v/>
      </c>
      <c r="O551" s="17">
        <f>N551*EXP($C$5+SQRT($C$4)*E551)+(Projection!$E$20+MAX(0,Projection!$D$24-N551)/Projection!$C$4-Projection!$E$21)*EXP($C$5+SQRT($C$4)*E551)^0.5</f>
        <v/>
      </c>
      <c r="P551" s="17">
        <f>O551*EXP($C$5+SQRT($C$4)*F551)+(Projection!$F$20+MAX(0,Projection!$E$24-O551)/Projection!$C$4-Projection!$F$21)*EXP($C$5+SQRT($C$4)*F551)^0.5</f>
        <v/>
      </c>
      <c r="Q551" s="17">
        <f>P551*EXP($C$5+SQRT($C$4)*G551)+(Projection!$G$20+MAX(0,Projection!$F$24-P551)/Projection!$C$4-Projection!$G$21)*EXP($C$5+SQRT($C$4)*G551)^0.5</f>
        <v/>
      </c>
      <c r="R551" s="17">
        <f>Q551*EXP($C$5+SQRT($C$4)*H551)+(Projection!$H$20+MAX(0,Projection!$G$24-Q551)/Projection!$C$4-Projection!$H$21)*EXP($C$5+SQRT($C$4)*H551)^0.5</f>
        <v/>
      </c>
      <c r="S551" s="17">
        <f>R551*EXP($C$5+SQRT($C$4)*I551)+(Projection!$I$20+MAX(0,Projection!$H$24-R551)/Projection!$C$4-Projection!$I$21)*EXP($C$5+SQRT($C$4)*I551)^0.5</f>
        <v/>
      </c>
      <c r="T551" s="17">
        <f>S551*EXP($C$5+SQRT($C$4)*J551)+(Projection!$J$20+MAX(0,Projection!$I$24-S551)/Projection!$C$4-Projection!$J$21)*EXP($C$5+SQRT($C$4)*J551)^0.5</f>
        <v/>
      </c>
      <c r="U551" s="17">
        <f>T551*EXP($C$5+SQRT($C$4)*K551)+(Projection!$K$20+MAX(0,Projection!$J$24-T551)/Projection!$C$4-Projection!$K$21)*EXP($C$5+SQRT($C$4)*K551)^0.5</f>
        <v/>
      </c>
      <c r="V551" s="17">
        <f>U551*EXP($C$5+SQRT($C$4)*L551)+(Projection!$L$20+MAX(0,Projection!$K$24-U551)/Projection!$C$4-Projection!$L$21)*EXP($C$5+SQRT($C$4)*L551)^0.5</f>
        <v/>
      </c>
      <c r="W551" s="13">
        <f>M551/Projection!$C$24</f>
        <v/>
      </c>
      <c r="X551" s="13">
        <f>N551/Projection!$D$24</f>
        <v/>
      </c>
      <c r="Y551" s="13">
        <f>O551/Projection!$E$24</f>
        <v/>
      </c>
      <c r="Z551" s="13">
        <f>P551/Projection!$F$24</f>
        <v/>
      </c>
      <c r="AA551" s="13">
        <f>Q551/Projection!$G$24</f>
        <v/>
      </c>
      <c r="AB551" s="13">
        <f>R551/Projection!$H$24</f>
        <v/>
      </c>
      <c r="AC551" s="13">
        <f>S551/Projection!$I$24</f>
        <v/>
      </c>
      <c r="AD551" s="13">
        <f>T551/Projection!$J$24</f>
        <v/>
      </c>
      <c r="AE551" s="13">
        <f>U551/Projection!$K$24</f>
        <v/>
      </c>
      <c r="AF551" s="13">
        <f>V551/Projection!$L$24</f>
        <v/>
      </c>
      <c r="AG551" s="13">
        <f>MIN(W551:AF551)</f>
        <v/>
      </c>
    </row>
    <row r="552">
      <c r="B552" s="2" t="n">
        <v>539</v>
      </c>
      <c r="C552" s="20" t="n">
        <v>-0.845438</v>
      </c>
      <c r="D552" s="20" t="n">
        <v>0.992409</v>
      </c>
      <c r="E552" s="20" t="n">
        <v>-0.290938</v>
      </c>
      <c r="F552" s="20" t="n">
        <v>-0.138009</v>
      </c>
      <c r="G552" s="20" t="n">
        <v>-0.213678</v>
      </c>
      <c r="H552" s="20" t="n">
        <v>0.242553</v>
      </c>
      <c r="I552" s="20" t="n">
        <v>1.627676</v>
      </c>
      <c r="J552" s="20" t="n">
        <v>0.530676</v>
      </c>
      <c r="K552" s="20" t="n">
        <v>-0.929265</v>
      </c>
      <c r="L552" s="20" t="n">
        <v>-1.184013</v>
      </c>
      <c r="M552" s="17">
        <f>Projection!$C$13*EXP($C$5+SQRT($C$4)*C552)+(Projection!$C$20+MAX(0,Projection!$C$14-Projection!$C$13)/Projection!$C$4-Projection!$C$21)*EXP($C$5+SQRT($C$4)*C552)^0.5</f>
        <v/>
      </c>
      <c r="N552" s="17">
        <f>M552*EXP($C$5+SQRT($C$4)*D552)+(Projection!$D$20+MAX(0,Projection!$C$24-M552)/Projection!$C$4-Projection!$D$21)*EXP($C$5+SQRT($C$4)*D552)^0.5</f>
        <v/>
      </c>
      <c r="O552" s="17">
        <f>N552*EXP($C$5+SQRT($C$4)*E552)+(Projection!$E$20+MAX(0,Projection!$D$24-N552)/Projection!$C$4-Projection!$E$21)*EXP($C$5+SQRT($C$4)*E552)^0.5</f>
        <v/>
      </c>
      <c r="P552" s="17">
        <f>O552*EXP($C$5+SQRT($C$4)*F552)+(Projection!$F$20+MAX(0,Projection!$E$24-O552)/Projection!$C$4-Projection!$F$21)*EXP($C$5+SQRT($C$4)*F552)^0.5</f>
        <v/>
      </c>
      <c r="Q552" s="17">
        <f>P552*EXP($C$5+SQRT($C$4)*G552)+(Projection!$G$20+MAX(0,Projection!$F$24-P552)/Projection!$C$4-Projection!$G$21)*EXP($C$5+SQRT($C$4)*G552)^0.5</f>
        <v/>
      </c>
      <c r="R552" s="17">
        <f>Q552*EXP($C$5+SQRT($C$4)*H552)+(Projection!$H$20+MAX(0,Projection!$G$24-Q552)/Projection!$C$4-Projection!$H$21)*EXP($C$5+SQRT($C$4)*H552)^0.5</f>
        <v/>
      </c>
      <c r="S552" s="17">
        <f>R552*EXP($C$5+SQRT($C$4)*I552)+(Projection!$I$20+MAX(0,Projection!$H$24-R552)/Projection!$C$4-Projection!$I$21)*EXP($C$5+SQRT($C$4)*I552)^0.5</f>
        <v/>
      </c>
      <c r="T552" s="17">
        <f>S552*EXP($C$5+SQRT($C$4)*J552)+(Projection!$J$20+MAX(0,Projection!$I$24-S552)/Projection!$C$4-Projection!$J$21)*EXP($C$5+SQRT($C$4)*J552)^0.5</f>
        <v/>
      </c>
      <c r="U552" s="17">
        <f>T552*EXP($C$5+SQRT($C$4)*K552)+(Projection!$K$20+MAX(0,Projection!$J$24-T552)/Projection!$C$4-Projection!$K$21)*EXP($C$5+SQRT($C$4)*K552)^0.5</f>
        <v/>
      </c>
      <c r="V552" s="17">
        <f>U552*EXP($C$5+SQRT($C$4)*L552)+(Projection!$L$20+MAX(0,Projection!$K$24-U552)/Projection!$C$4-Projection!$L$21)*EXP($C$5+SQRT($C$4)*L552)^0.5</f>
        <v/>
      </c>
      <c r="W552" s="13">
        <f>M552/Projection!$C$24</f>
        <v/>
      </c>
      <c r="X552" s="13">
        <f>N552/Projection!$D$24</f>
        <v/>
      </c>
      <c r="Y552" s="13">
        <f>O552/Projection!$E$24</f>
        <v/>
      </c>
      <c r="Z552" s="13">
        <f>P552/Projection!$F$24</f>
        <v/>
      </c>
      <c r="AA552" s="13">
        <f>Q552/Projection!$G$24</f>
        <v/>
      </c>
      <c r="AB552" s="13">
        <f>R552/Projection!$H$24</f>
        <v/>
      </c>
      <c r="AC552" s="13">
        <f>S552/Projection!$I$24</f>
        <v/>
      </c>
      <c r="AD552" s="13">
        <f>T552/Projection!$J$24</f>
        <v/>
      </c>
      <c r="AE552" s="13">
        <f>U552/Projection!$K$24</f>
        <v/>
      </c>
      <c r="AF552" s="13">
        <f>V552/Projection!$L$24</f>
        <v/>
      </c>
      <c r="AG552" s="13">
        <f>MIN(W552:AF552)</f>
        <v/>
      </c>
    </row>
    <row r="553">
      <c r="B553" s="2" t="n">
        <v>540</v>
      </c>
      <c r="C553" s="20" t="n">
        <v>-1.156087</v>
      </c>
      <c r="D553" s="20" t="n">
        <v>0.199716</v>
      </c>
      <c r="E553" s="20" t="n">
        <v>-0.662235</v>
      </c>
      <c r="F553" s="20" t="n">
        <v>-1.543192</v>
      </c>
      <c r="G553" s="20" t="n">
        <v>-2.773857</v>
      </c>
      <c r="H553" s="20" t="n">
        <v>0.139459</v>
      </c>
      <c r="I553" s="20" t="n">
        <v>-0.242477</v>
      </c>
      <c r="J553" s="20" t="n">
        <v>0.64419</v>
      </c>
      <c r="K553" s="20" t="n">
        <v>0.36442</v>
      </c>
      <c r="L553" s="20" t="n">
        <v>0.313784</v>
      </c>
      <c r="M553" s="17">
        <f>Projection!$C$13*EXP($C$5+SQRT($C$4)*C553)+(Projection!$C$20+MAX(0,Projection!$C$14-Projection!$C$13)/Projection!$C$4-Projection!$C$21)*EXP($C$5+SQRT($C$4)*C553)^0.5</f>
        <v/>
      </c>
      <c r="N553" s="17">
        <f>M553*EXP($C$5+SQRT($C$4)*D553)+(Projection!$D$20+MAX(0,Projection!$C$24-M553)/Projection!$C$4-Projection!$D$21)*EXP($C$5+SQRT($C$4)*D553)^0.5</f>
        <v/>
      </c>
      <c r="O553" s="17">
        <f>N553*EXP($C$5+SQRT($C$4)*E553)+(Projection!$E$20+MAX(0,Projection!$D$24-N553)/Projection!$C$4-Projection!$E$21)*EXP($C$5+SQRT($C$4)*E553)^0.5</f>
        <v/>
      </c>
      <c r="P553" s="17">
        <f>O553*EXP($C$5+SQRT($C$4)*F553)+(Projection!$F$20+MAX(0,Projection!$E$24-O553)/Projection!$C$4-Projection!$F$21)*EXP($C$5+SQRT($C$4)*F553)^0.5</f>
        <v/>
      </c>
      <c r="Q553" s="17">
        <f>P553*EXP($C$5+SQRT($C$4)*G553)+(Projection!$G$20+MAX(0,Projection!$F$24-P553)/Projection!$C$4-Projection!$G$21)*EXP($C$5+SQRT($C$4)*G553)^0.5</f>
        <v/>
      </c>
      <c r="R553" s="17">
        <f>Q553*EXP($C$5+SQRT($C$4)*H553)+(Projection!$H$20+MAX(0,Projection!$G$24-Q553)/Projection!$C$4-Projection!$H$21)*EXP($C$5+SQRT($C$4)*H553)^0.5</f>
        <v/>
      </c>
      <c r="S553" s="17">
        <f>R553*EXP($C$5+SQRT($C$4)*I553)+(Projection!$I$20+MAX(0,Projection!$H$24-R553)/Projection!$C$4-Projection!$I$21)*EXP($C$5+SQRT($C$4)*I553)^0.5</f>
        <v/>
      </c>
      <c r="T553" s="17">
        <f>S553*EXP($C$5+SQRT($C$4)*J553)+(Projection!$J$20+MAX(0,Projection!$I$24-S553)/Projection!$C$4-Projection!$J$21)*EXP($C$5+SQRT($C$4)*J553)^0.5</f>
        <v/>
      </c>
      <c r="U553" s="17">
        <f>T553*EXP($C$5+SQRT($C$4)*K553)+(Projection!$K$20+MAX(0,Projection!$J$24-T553)/Projection!$C$4-Projection!$K$21)*EXP($C$5+SQRT($C$4)*K553)^0.5</f>
        <v/>
      </c>
      <c r="V553" s="17">
        <f>U553*EXP($C$5+SQRT($C$4)*L553)+(Projection!$L$20+MAX(0,Projection!$K$24-U553)/Projection!$C$4-Projection!$L$21)*EXP($C$5+SQRT($C$4)*L553)^0.5</f>
        <v/>
      </c>
      <c r="W553" s="13">
        <f>M553/Projection!$C$24</f>
        <v/>
      </c>
      <c r="X553" s="13">
        <f>N553/Projection!$D$24</f>
        <v/>
      </c>
      <c r="Y553" s="13">
        <f>O553/Projection!$E$24</f>
        <v/>
      </c>
      <c r="Z553" s="13">
        <f>P553/Projection!$F$24</f>
        <v/>
      </c>
      <c r="AA553" s="13">
        <f>Q553/Projection!$G$24</f>
        <v/>
      </c>
      <c r="AB553" s="13">
        <f>R553/Projection!$H$24</f>
        <v/>
      </c>
      <c r="AC553" s="13">
        <f>S553/Projection!$I$24</f>
        <v/>
      </c>
      <c r="AD553" s="13">
        <f>T553/Projection!$J$24</f>
        <v/>
      </c>
      <c r="AE553" s="13">
        <f>U553/Projection!$K$24</f>
        <v/>
      </c>
      <c r="AF553" s="13">
        <f>V553/Projection!$L$24</f>
        <v/>
      </c>
      <c r="AG553" s="13">
        <f>MIN(W553:AF553)</f>
        <v/>
      </c>
    </row>
    <row r="554">
      <c r="B554" s="2" t="n">
        <v>541</v>
      </c>
      <c r="C554" s="20" t="n">
        <v>-0.092199</v>
      </c>
      <c r="D554" s="20" t="n">
        <v>0.108929</v>
      </c>
      <c r="E554" s="20" t="n">
        <v>0.143454</v>
      </c>
      <c r="F554" s="20" t="n">
        <v>0.346668</v>
      </c>
      <c r="G554" s="20" t="n">
        <v>-0.338566</v>
      </c>
      <c r="H554" s="20" t="n">
        <v>-1.024247</v>
      </c>
      <c r="I554" s="20" t="n">
        <v>0.302133</v>
      </c>
      <c r="J554" s="20" t="n">
        <v>0.720181</v>
      </c>
      <c r="K554" s="20" t="n">
        <v>1.203639</v>
      </c>
      <c r="L554" s="20" t="n">
        <v>-0.651567</v>
      </c>
      <c r="M554" s="17">
        <f>Projection!$C$13*EXP($C$5+SQRT($C$4)*C554)+(Projection!$C$20+MAX(0,Projection!$C$14-Projection!$C$13)/Projection!$C$4-Projection!$C$21)*EXP($C$5+SQRT($C$4)*C554)^0.5</f>
        <v/>
      </c>
      <c r="N554" s="17">
        <f>M554*EXP($C$5+SQRT($C$4)*D554)+(Projection!$D$20+MAX(0,Projection!$C$24-M554)/Projection!$C$4-Projection!$D$21)*EXP($C$5+SQRT($C$4)*D554)^0.5</f>
        <v/>
      </c>
      <c r="O554" s="17">
        <f>N554*EXP($C$5+SQRT($C$4)*E554)+(Projection!$E$20+MAX(0,Projection!$D$24-N554)/Projection!$C$4-Projection!$E$21)*EXP($C$5+SQRT($C$4)*E554)^0.5</f>
        <v/>
      </c>
      <c r="P554" s="17">
        <f>O554*EXP($C$5+SQRT($C$4)*F554)+(Projection!$F$20+MAX(0,Projection!$E$24-O554)/Projection!$C$4-Projection!$F$21)*EXP($C$5+SQRT($C$4)*F554)^0.5</f>
        <v/>
      </c>
      <c r="Q554" s="17">
        <f>P554*EXP($C$5+SQRT($C$4)*G554)+(Projection!$G$20+MAX(0,Projection!$F$24-P554)/Projection!$C$4-Projection!$G$21)*EXP($C$5+SQRT($C$4)*G554)^0.5</f>
        <v/>
      </c>
      <c r="R554" s="17">
        <f>Q554*EXP($C$5+SQRT($C$4)*H554)+(Projection!$H$20+MAX(0,Projection!$G$24-Q554)/Projection!$C$4-Projection!$H$21)*EXP($C$5+SQRT($C$4)*H554)^0.5</f>
        <v/>
      </c>
      <c r="S554" s="17">
        <f>R554*EXP($C$5+SQRT($C$4)*I554)+(Projection!$I$20+MAX(0,Projection!$H$24-R554)/Projection!$C$4-Projection!$I$21)*EXP($C$5+SQRT($C$4)*I554)^0.5</f>
        <v/>
      </c>
      <c r="T554" s="17">
        <f>S554*EXP($C$5+SQRT($C$4)*J554)+(Projection!$J$20+MAX(0,Projection!$I$24-S554)/Projection!$C$4-Projection!$J$21)*EXP($C$5+SQRT($C$4)*J554)^0.5</f>
        <v/>
      </c>
      <c r="U554" s="17">
        <f>T554*EXP($C$5+SQRT($C$4)*K554)+(Projection!$K$20+MAX(0,Projection!$J$24-T554)/Projection!$C$4-Projection!$K$21)*EXP($C$5+SQRT($C$4)*K554)^0.5</f>
        <v/>
      </c>
      <c r="V554" s="17">
        <f>U554*EXP($C$5+SQRT($C$4)*L554)+(Projection!$L$20+MAX(0,Projection!$K$24-U554)/Projection!$C$4-Projection!$L$21)*EXP($C$5+SQRT($C$4)*L554)^0.5</f>
        <v/>
      </c>
      <c r="W554" s="13">
        <f>M554/Projection!$C$24</f>
        <v/>
      </c>
      <c r="X554" s="13">
        <f>N554/Projection!$D$24</f>
        <v/>
      </c>
      <c r="Y554" s="13">
        <f>O554/Projection!$E$24</f>
        <v/>
      </c>
      <c r="Z554" s="13">
        <f>P554/Projection!$F$24</f>
        <v/>
      </c>
      <c r="AA554" s="13">
        <f>Q554/Projection!$G$24</f>
        <v/>
      </c>
      <c r="AB554" s="13">
        <f>R554/Projection!$H$24</f>
        <v/>
      </c>
      <c r="AC554" s="13">
        <f>S554/Projection!$I$24</f>
        <v/>
      </c>
      <c r="AD554" s="13">
        <f>T554/Projection!$J$24</f>
        <v/>
      </c>
      <c r="AE554" s="13">
        <f>U554/Projection!$K$24</f>
        <v/>
      </c>
      <c r="AF554" s="13">
        <f>V554/Projection!$L$24</f>
        <v/>
      </c>
      <c r="AG554" s="13">
        <f>MIN(W554:AF554)</f>
        <v/>
      </c>
    </row>
    <row r="555">
      <c r="B555" s="2" t="n">
        <v>542</v>
      </c>
      <c r="C555" s="20" t="n">
        <v>0.481827</v>
      </c>
      <c r="D555" s="20" t="n">
        <v>0.911054</v>
      </c>
      <c r="E555" s="20" t="n">
        <v>0.781782</v>
      </c>
      <c r="F555" s="20" t="n">
        <v>0.357872</v>
      </c>
      <c r="G555" s="20" t="n">
        <v>0.756116</v>
      </c>
      <c r="H555" s="20" t="n">
        <v>-0.48817</v>
      </c>
      <c r="I555" s="20" t="n">
        <v>-0.669809</v>
      </c>
      <c r="J555" s="20" t="n">
        <v>0.816517</v>
      </c>
      <c r="K555" s="20" t="n">
        <v>-0.09099500000000001</v>
      </c>
      <c r="L555" s="20" t="n">
        <v>-0.046506</v>
      </c>
      <c r="M555" s="17">
        <f>Projection!$C$13*EXP($C$5+SQRT($C$4)*C555)+(Projection!$C$20+MAX(0,Projection!$C$14-Projection!$C$13)/Projection!$C$4-Projection!$C$21)*EXP($C$5+SQRT($C$4)*C555)^0.5</f>
        <v/>
      </c>
      <c r="N555" s="17">
        <f>M555*EXP($C$5+SQRT($C$4)*D555)+(Projection!$D$20+MAX(0,Projection!$C$24-M555)/Projection!$C$4-Projection!$D$21)*EXP($C$5+SQRT($C$4)*D555)^0.5</f>
        <v/>
      </c>
      <c r="O555" s="17">
        <f>N555*EXP($C$5+SQRT($C$4)*E555)+(Projection!$E$20+MAX(0,Projection!$D$24-N555)/Projection!$C$4-Projection!$E$21)*EXP($C$5+SQRT($C$4)*E555)^0.5</f>
        <v/>
      </c>
      <c r="P555" s="17">
        <f>O555*EXP($C$5+SQRT($C$4)*F555)+(Projection!$F$20+MAX(0,Projection!$E$24-O555)/Projection!$C$4-Projection!$F$21)*EXP($C$5+SQRT($C$4)*F555)^0.5</f>
        <v/>
      </c>
      <c r="Q555" s="17">
        <f>P555*EXP($C$5+SQRT($C$4)*G555)+(Projection!$G$20+MAX(0,Projection!$F$24-P555)/Projection!$C$4-Projection!$G$21)*EXP($C$5+SQRT($C$4)*G555)^0.5</f>
        <v/>
      </c>
      <c r="R555" s="17">
        <f>Q555*EXP($C$5+SQRT($C$4)*H555)+(Projection!$H$20+MAX(0,Projection!$G$24-Q555)/Projection!$C$4-Projection!$H$21)*EXP($C$5+SQRT($C$4)*H555)^0.5</f>
        <v/>
      </c>
      <c r="S555" s="17">
        <f>R555*EXP($C$5+SQRT($C$4)*I555)+(Projection!$I$20+MAX(0,Projection!$H$24-R555)/Projection!$C$4-Projection!$I$21)*EXP($C$5+SQRT($C$4)*I555)^0.5</f>
        <v/>
      </c>
      <c r="T555" s="17">
        <f>S555*EXP($C$5+SQRT($C$4)*J555)+(Projection!$J$20+MAX(0,Projection!$I$24-S555)/Projection!$C$4-Projection!$J$21)*EXP($C$5+SQRT($C$4)*J555)^0.5</f>
        <v/>
      </c>
      <c r="U555" s="17">
        <f>T555*EXP($C$5+SQRT($C$4)*K555)+(Projection!$K$20+MAX(0,Projection!$J$24-T555)/Projection!$C$4-Projection!$K$21)*EXP($C$5+SQRT($C$4)*K555)^0.5</f>
        <v/>
      </c>
      <c r="V555" s="17">
        <f>U555*EXP($C$5+SQRT($C$4)*L555)+(Projection!$L$20+MAX(0,Projection!$K$24-U555)/Projection!$C$4-Projection!$L$21)*EXP($C$5+SQRT($C$4)*L555)^0.5</f>
        <v/>
      </c>
      <c r="W555" s="13">
        <f>M555/Projection!$C$24</f>
        <v/>
      </c>
      <c r="X555" s="13">
        <f>N555/Projection!$D$24</f>
        <v/>
      </c>
      <c r="Y555" s="13">
        <f>O555/Projection!$E$24</f>
        <v/>
      </c>
      <c r="Z555" s="13">
        <f>P555/Projection!$F$24</f>
        <v/>
      </c>
      <c r="AA555" s="13">
        <f>Q555/Projection!$G$24</f>
        <v/>
      </c>
      <c r="AB555" s="13">
        <f>R555/Projection!$H$24</f>
        <v/>
      </c>
      <c r="AC555" s="13">
        <f>S555/Projection!$I$24</f>
        <v/>
      </c>
      <c r="AD555" s="13">
        <f>T555/Projection!$J$24</f>
        <v/>
      </c>
      <c r="AE555" s="13">
        <f>U555/Projection!$K$24</f>
        <v/>
      </c>
      <c r="AF555" s="13">
        <f>V555/Projection!$L$24</f>
        <v/>
      </c>
      <c r="AG555" s="13">
        <f>MIN(W555:AF555)</f>
        <v/>
      </c>
    </row>
    <row r="556">
      <c r="B556" s="2" t="n">
        <v>543</v>
      </c>
      <c r="C556" s="20" t="n">
        <v>0.289105</v>
      </c>
      <c r="D556" s="20" t="n">
        <v>-0.944041</v>
      </c>
      <c r="E556" s="20" t="n">
        <v>-0.133204</v>
      </c>
      <c r="F556" s="20" t="n">
        <v>-0.840597</v>
      </c>
      <c r="G556" s="20" t="n">
        <v>-0.197064</v>
      </c>
      <c r="H556" s="20" t="n">
        <v>0.672323</v>
      </c>
      <c r="I556" s="20" t="n">
        <v>0.262685</v>
      </c>
      <c r="J556" s="20" t="n">
        <v>0.272734</v>
      </c>
      <c r="K556" s="20" t="n">
        <v>-0.022123</v>
      </c>
      <c r="L556" s="20" t="n">
        <v>0.765705</v>
      </c>
      <c r="M556" s="17">
        <f>Projection!$C$13*EXP($C$5+SQRT($C$4)*C556)+(Projection!$C$20+MAX(0,Projection!$C$14-Projection!$C$13)/Projection!$C$4-Projection!$C$21)*EXP($C$5+SQRT($C$4)*C556)^0.5</f>
        <v/>
      </c>
      <c r="N556" s="17">
        <f>M556*EXP($C$5+SQRT($C$4)*D556)+(Projection!$D$20+MAX(0,Projection!$C$24-M556)/Projection!$C$4-Projection!$D$21)*EXP($C$5+SQRT($C$4)*D556)^0.5</f>
        <v/>
      </c>
      <c r="O556" s="17">
        <f>N556*EXP($C$5+SQRT($C$4)*E556)+(Projection!$E$20+MAX(0,Projection!$D$24-N556)/Projection!$C$4-Projection!$E$21)*EXP($C$5+SQRT($C$4)*E556)^0.5</f>
        <v/>
      </c>
      <c r="P556" s="17">
        <f>O556*EXP($C$5+SQRT($C$4)*F556)+(Projection!$F$20+MAX(0,Projection!$E$24-O556)/Projection!$C$4-Projection!$F$21)*EXP($C$5+SQRT($C$4)*F556)^0.5</f>
        <v/>
      </c>
      <c r="Q556" s="17">
        <f>P556*EXP($C$5+SQRT($C$4)*G556)+(Projection!$G$20+MAX(0,Projection!$F$24-P556)/Projection!$C$4-Projection!$G$21)*EXP($C$5+SQRT($C$4)*G556)^0.5</f>
        <v/>
      </c>
      <c r="R556" s="17">
        <f>Q556*EXP($C$5+SQRT($C$4)*H556)+(Projection!$H$20+MAX(0,Projection!$G$24-Q556)/Projection!$C$4-Projection!$H$21)*EXP($C$5+SQRT($C$4)*H556)^0.5</f>
        <v/>
      </c>
      <c r="S556" s="17">
        <f>R556*EXP($C$5+SQRT($C$4)*I556)+(Projection!$I$20+MAX(0,Projection!$H$24-R556)/Projection!$C$4-Projection!$I$21)*EXP($C$5+SQRT($C$4)*I556)^0.5</f>
        <v/>
      </c>
      <c r="T556" s="17">
        <f>S556*EXP($C$5+SQRT($C$4)*J556)+(Projection!$J$20+MAX(0,Projection!$I$24-S556)/Projection!$C$4-Projection!$J$21)*EXP($C$5+SQRT($C$4)*J556)^0.5</f>
        <v/>
      </c>
      <c r="U556" s="17">
        <f>T556*EXP($C$5+SQRT($C$4)*K556)+(Projection!$K$20+MAX(0,Projection!$J$24-T556)/Projection!$C$4-Projection!$K$21)*EXP($C$5+SQRT($C$4)*K556)^0.5</f>
        <v/>
      </c>
      <c r="V556" s="17">
        <f>U556*EXP($C$5+SQRT($C$4)*L556)+(Projection!$L$20+MAX(0,Projection!$K$24-U556)/Projection!$C$4-Projection!$L$21)*EXP($C$5+SQRT($C$4)*L556)^0.5</f>
        <v/>
      </c>
      <c r="W556" s="13">
        <f>M556/Projection!$C$24</f>
        <v/>
      </c>
      <c r="X556" s="13">
        <f>N556/Projection!$D$24</f>
        <v/>
      </c>
      <c r="Y556" s="13">
        <f>O556/Projection!$E$24</f>
        <v/>
      </c>
      <c r="Z556" s="13">
        <f>P556/Projection!$F$24</f>
        <v/>
      </c>
      <c r="AA556" s="13">
        <f>Q556/Projection!$G$24</f>
        <v/>
      </c>
      <c r="AB556" s="13">
        <f>R556/Projection!$H$24</f>
        <v/>
      </c>
      <c r="AC556" s="13">
        <f>S556/Projection!$I$24</f>
        <v/>
      </c>
      <c r="AD556" s="13">
        <f>T556/Projection!$J$24</f>
        <v/>
      </c>
      <c r="AE556" s="13">
        <f>U556/Projection!$K$24</f>
        <v/>
      </c>
      <c r="AF556" s="13">
        <f>V556/Projection!$L$24</f>
        <v/>
      </c>
      <c r="AG556" s="13">
        <f>MIN(W556:AF556)</f>
        <v/>
      </c>
    </row>
    <row r="557">
      <c r="B557" s="2" t="n">
        <v>544</v>
      </c>
      <c r="C557" s="20" t="n">
        <v>0.636732</v>
      </c>
      <c r="D557" s="20" t="n">
        <v>1.831877</v>
      </c>
      <c r="E557" s="20" t="n">
        <v>-0.269731</v>
      </c>
      <c r="F557" s="20" t="n">
        <v>0.08043500000000001</v>
      </c>
      <c r="G557" s="20" t="n">
        <v>-0.557185</v>
      </c>
      <c r="H557" s="20" t="n">
        <v>-1.830836</v>
      </c>
      <c r="I557" s="20" t="n">
        <v>1.369581</v>
      </c>
      <c r="J557" s="20" t="n">
        <v>0.115562</v>
      </c>
      <c r="K557" s="20" t="n">
        <v>0.030523</v>
      </c>
      <c r="L557" s="20" t="n">
        <v>-1.175596</v>
      </c>
      <c r="M557" s="17">
        <f>Projection!$C$13*EXP($C$5+SQRT($C$4)*C557)+(Projection!$C$20+MAX(0,Projection!$C$14-Projection!$C$13)/Projection!$C$4-Projection!$C$21)*EXP($C$5+SQRT($C$4)*C557)^0.5</f>
        <v/>
      </c>
      <c r="N557" s="17">
        <f>M557*EXP($C$5+SQRT($C$4)*D557)+(Projection!$D$20+MAX(0,Projection!$C$24-M557)/Projection!$C$4-Projection!$D$21)*EXP($C$5+SQRT($C$4)*D557)^0.5</f>
        <v/>
      </c>
      <c r="O557" s="17">
        <f>N557*EXP($C$5+SQRT($C$4)*E557)+(Projection!$E$20+MAX(0,Projection!$D$24-N557)/Projection!$C$4-Projection!$E$21)*EXP($C$5+SQRT($C$4)*E557)^0.5</f>
        <v/>
      </c>
      <c r="P557" s="17">
        <f>O557*EXP($C$5+SQRT($C$4)*F557)+(Projection!$F$20+MAX(0,Projection!$E$24-O557)/Projection!$C$4-Projection!$F$21)*EXP($C$5+SQRT($C$4)*F557)^0.5</f>
        <v/>
      </c>
      <c r="Q557" s="17">
        <f>P557*EXP($C$5+SQRT($C$4)*G557)+(Projection!$G$20+MAX(0,Projection!$F$24-P557)/Projection!$C$4-Projection!$G$21)*EXP($C$5+SQRT($C$4)*G557)^0.5</f>
        <v/>
      </c>
      <c r="R557" s="17">
        <f>Q557*EXP($C$5+SQRT($C$4)*H557)+(Projection!$H$20+MAX(0,Projection!$G$24-Q557)/Projection!$C$4-Projection!$H$21)*EXP($C$5+SQRT($C$4)*H557)^0.5</f>
        <v/>
      </c>
      <c r="S557" s="17">
        <f>R557*EXP($C$5+SQRT($C$4)*I557)+(Projection!$I$20+MAX(0,Projection!$H$24-R557)/Projection!$C$4-Projection!$I$21)*EXP($C$5+SQRT($C$4)*I557)^0.5</f>
        <v/>
      </c>
      <c r="T557" s="17">
        <f>S557*EXP($C$5+SQRT($C$4)*J557)+(Projection!$J$20+MAX(0,Projection!$I$24-S557)/Projection!$C$4-Projection!$J$21)*EXP($C$5+SQRT($C$4)*J557)^0.5</f>
        <v/>
      </c>
      <c r="U557" s="17">
        <f>T557*EXP($C$5+SQRT($C$4)*K557)+(Projection!$K$20+MAX(0,Projection!$J$24-T557)/Projection!$C$4-Projection!$K$21)*EXP($C$5+SQRT($C$4)*K557)^0.5</f>
        <v/>
      </c>
      <c r="V557" s="17">
        <f>U557*EXP($C$5+SQRT($C$4)*L557)+(Projection!$L$20+MAX(0,Projection!$K$24-U557)/Projection!$C$4-Projection!$L$21)*EXP($C$5+SQRT($C$4)*L557)^0.5</f>
        <v/>
      </c>
      <c r="W557" s="13">
        <f>M557/Projection!$C$24</f>
        <v/>
      </c>
      <c r="X557" s="13">
        <f>N557/Projection!$D$24</f>
        <v/>
      </c>
      <c r="Y557" s="13">
        <f>O557/Projection!$E$24</f>
        <v/>
      </c>
      <c r="Z557" s="13">
        <f>P557/Projection!$F$24</f>
        <v/>
      </c>
      <c r="AA557" s="13">
        <f>Q557/Projection!$G$24</f>
        <v/>
      </c>
      <c r="AB557" s="13">
        <f>R557/Projection!$H$24</f>
        <v/>
      </c>
      <c r="AC557" s="13">
        <f>S557/Projection!$I$24</f>
        <v/>
      </c>
      <c r="AD557" s="13">
        <f>T557/Projection!$J$24</f>
        <v/>
      </c>
      <c r="AE557" s="13">
        <f>U557/Projection!$K$24</f>
        <v/>
      </c>
      <c r="AF557" s="13">
        <f>V557/Projection!$L$24</f>
        <v/>
      </c>
      <c r="AG557" s="13">
        <f>MIN(W557:AF557)</f>
        <v/>
      </c>
    </row>
    <row r="558">
      <c r="B558" s="2" t="n">
        <v>545</v>
      </c>
      <c r="C558" s="20" t="n">
        <v>1.047165</v>
      </c>
      <c r="D558" s="20" t="n">
        <v>0.586758</v>
      </c>
      <c r="E558" s="20" t="n">
        <v>0.784316</v>
      </c>
      <c r="F558" s="20" t="n">
        <v>0.222496</v>
      </c>
      <c r="G558" s="20" t="n">
        <v>-1.359735</v>
      </c>
      <c r="H558" s="20" t="n">
        <v>-0.442436</v>
      </c>
      <c r="I558" s="20" t="n">
        <v>-1.271138</v>
      </c>
      <c r="J558" s="20" t="n">
        <v>0.579241</v>
      </c>
      <c r="K558" s="20" t="n">
        <v>-0.017316</v>
      </c>
      <c r="L558" s="20" t="n">
        <v>-0.714041</v>
      </c>
      <c r="M558" s="17">
        <f>Projection!$C$13*EXP($C$5+SQRT($C$4)*C558)+(Projection!$C$20+MAX(0,Projection!$C$14-Projection!$C$13)/Projection!$C$4-Projection!$C$21)*EXP($C$5+SQRT($C$4)*C558)^0.5</f>
        <v/>
      </c>
      <c r="N558" s="17">
        <f>M558*EXP($C$5+SQRT($C$4)*D558)+(Projection!$D$20+MAX(0,Projection!$C$24-M558)/Projection!$C$4-Projection!$D$21)*EXP($C$5+SQRT($C$4)*D558)^0.5</f>
        <v/>
      </c>
      <c r="O558" s="17">
        <f>N558*EXP($C$5+SQRT($C$4)*E558)+(Projection!$E$20+MAX(0,Projection!$D$24-N558)/Projection!$C$4-Projection!$E$21)*EXP($C$5+SQRT($C$4)*E558)^0.5</f>
        <v/>
      </c>
      <c r="P558" s="17">
        <f>O558*EXP($C$5+SQRT($C$4)*F558)+(Projection!$F$20+MAX(0,Projection!$E$24-O558)/Projection!$C$4-Projection!$F$21)*EXP($C$5+SQRT($C$4)*F558)^0.5</f>
        <v/>
      </c>
      <c r="Q558" s="17">
        <f>P558*EXP($C$5+SQRT($C$4)*G558)+(Projection!$G$20+MAX(0,Projection!$F$24-P558)/Projection!$C$4-Projection!$G$21)*EXP($C$5+SQRT($C$4)*G558)^0.5</f>
        <v/>
      </c>
      <c r="R558" s="17">
        <f>Q558*EXP($C$5+SQRT($C$4)*H558)+(Projection!$H$20+MAX(0,Projection!$G$24-Q558)/Projection!$C$4-Projection!$H$21)*EXP($C$5+SQRT($C$4)*H558)^0.5</f>
        <v/>
      </c>
      <c r="S558" s="17">
        <f>R558*EXP($C$5+SQRT($C$4)*I558)+(Projection!$I$20+MAX(0,Projection!$H$24-R558)/Projection!$C$4-Projection!$I$21)*EXP($C$5+SQRT($C$4)*I558)^0.5</f>
        <v/>
      </c>
      <c r="T558" s="17">
        <f>S558*EXP($C$5+SQRT($C$4)*J558)+(Projection!$J$20+MAX(0,Projection!$I$24-S558)/Projection!$C$4-Projection!$J$21)*EXP($C$5+SQRT($C$4)*J558)^0.5</f>
        <v/>
      </c>
      <c r="U558" s="17">
        <f>T558*EXP($C$5+SQRT($C$4)*K558)+(Projection!$K$20+MAX(0,Projection!$J$24-T558)/Projection!$C$4-Projection!$K$21)*EXP($C$5+SQRT($C$4)*K558)^0.5</f>
        <v/>
      </c>
      <c r="V558" s="17">
        <f>U558*EXP($C$5+SQRT($C$4)*L558)+(Projection!$L$20+MAX(0,Projection!$K$24-U558)/Projection!$C$4-Projection!$L$21)*EXP($C$5+SQRT($C$4)*L558)^0.5</f>
        <v/>
      </c>
      <c r="W558" s="13">
        <f>M558/Projection!$C$24</f>
        <v/>
      </c>
      <c r="X558" s="13">
        <f>N558/Projection!$D$24</f>
        <v/>
      </c>
      <c r="Y558" s="13">
        <f>O558/Projection!$E$24</f>
        <v/>
      </c>
      <c r="Z558" s="13">
        <f>P558/Projection!$F$24</f>
        <v/>
      </c>
      <c r="AA558" s="13">
        <f>Q558/Projection!$G$24</f>
        <v/>
      </c>
      <c r="AB558" s="13">
        <f>R558/Projection!$H$24</f>
        <v/>
      </c>
      <c r="AC558" s="13">
        <f>S558/Projection!$I$24</f>
        <v/>
      </c>
      <c r="AD558" s="13">
        <f>T558/Projection!$J$24</f>
        <v/>
      </c>
      <c r="AE558" s="13">
        <f>U558/Projection!$K$24</f>
        <v/>
      </c>
      <c r="AF558" s="13">
        <f>V558/Projection!$L$24</f>
        <v/>
      </c>
      <c r="AG558" s="13">
        <f>MIN(W558:AF558)</f>
        <v/>
      </c>
    </row>
    <row r="559">
      <c r="B559" s="2" t="n">
        <v>546</v>
      </c>
      <c r="C559" s="20" t="n">
        <v>1.224033</v>
      </c>
      <c r="D559" s="20" t="n">
        <v>-0.588249</v>
      </c>
      <c r="E559" s="20" t="n">
        <v>0.290166</v>
      </c>
      <c r="F559" s="20" t="n">
        <v>-2.48131</v>
      </c>
      <c r="G559" s="20" t="n">
        <v>0.754259</v>
      </c>
      <c r="H559" s="20" t="n">
        <v>0.186592</v>
      </c>
      <c r="I559" s="20" t="n">
        <v>0.429164</v>
      </c>
      <c r="J559" s="20" t="n">
        <v>0.801287</v>
      </c>
      <c r="K559" s="20" t="n">
        <v>0.610241</v>
      </c>
      <c r="L559" s="20" t="n">
        <v>1.707582</v>
      </c>
      <c r="M559" s="17">
        <f>Projection!$C$13*EXP($C$5+SQRT($C$4)*C559)+(Projection!$C$20+MAX(0,Projection!$C$14-Projection!$C$13)/Projection!$C$4-Projection!$C$21)*EXP($C$5+SQRT($C$4)*C559)^0.5</f>
        <v/>
      </c>
      <c r="N559" s="17">
        <f>M559*EXP($C$5+SQRT($C$4)*D559)+(Projection!$D$20+MAX(0,Projection!$C$24-M559)/Projection!$C$4-Projection!$D$21)*EXP($C$5+SQRT($C$4)*D559)^0.5</f>
        <v/>
      </c>
      <c r="O559" s="17">
        <f>N559*EXP($C$5+SQRT($C$4)*E559)+(Projection!$E$20+MAX(0,Projection!$D$24-N559)/Projection!$C$4-Projection!$E$21)*EXP($C$5+SQRT($C$4)*E559)^0.5</f>
        <v/>
      </c>
      <c r="P559" s="17">
        <f>O559*EXP($C$5+SQRT($C$4)*F559)+(Projection!$F$20+MAX(0,Projection!$E$24-O559)/Projection!$C$4-Projection!$F$21)*EXP($C$5+SQRT($C$4)*F559)^0.5</f>
        <v/>
      </c>
      <c r="Q559" s="17">
        <f>P559*EXP($C$5+SQRT($C$4)*G559)+(Projection!$G$20+MAX(0,Projection!$F$24-P559)/Projection!$C$4-Projection!$G$21)*EXP($C$5+SQRT($C$4)*G559)^0.5</f>
        <v/>
      </c>
      <c r="R559" s="17">
        <f>Q559*EXP($C$5+SQRT($C$4)*H559)+(Projection!$H$20+MAX(0,Projection!$G$24-Q559)/Projection!$C$4-Projection!$H$21)*EXP($C$5+SQRT($C$4)*H559)^0.5</f>
        <v/>
      </c>
      <c r="S559" s="17">
        <f>R559*EXP($C$5+SQRT($C$4)*I559)+(Projection!$I$20+MAX(0,Projection!$H$24-R559)/Projection!$C$4-Projection!$I$21)*EXP($C$5+SQRT($C$4)*I559)^0.5</f>
        <v/>
      </c>
      <c r="T559" s="17">
        <f>S559*EXP($C$5+SQRT($C$4)*J559)+(Projection!$J$20+MAX(0,Projection!$I$24-S559)/Projection!$C$4-Projection!$J$21)*EXP($C$5+SQRT($C$4)*J559)^0.5</f>
        <v/>
      </c>
      <c r="U559" s="17">
        <f>T559*EXP($C$5+SQRT($C$4)*K559)+(Projection!$K$20+MAX(0,Projection!$J$24-T559)/Projection!$C$4-Projection!$K$21)*EXP($C$5+SQRT($C$4)*K559)^0.5</f>
        <v/>
      </c>
      <c r="V559" s="17">
        <f>U559*EXP($C$5+SQRT($C$4)*L559)+(Projection!$L$20+MAX(0,Projection!$K$24-U559)/Projection!$C$4-Projection!$L$21)*EXP($C$5+SQRT($C$4)*L559)^0.5</f>
        <v/>
      </c>
      <c r="W559" s="13">
        <f>M559/Projection!$C$24</f>
        <v/>
      </c>
      <c r="X559" s="13">
        <f>N559/Projection!$D$24</f>
        <v/>
      </c>
      <c r="Y559" s="13">
        <f>O559/Projection!$E$24</f>
        <v/>
      </c>
      <c r="Z559" s="13">
        <f>P559/Projection!$F$24</f>
        <v/>
      </c>
      <c r="AA559" s="13">
        <f>Q559/Projection!$G$24</f>
        <v/>
      </c>
      <c r="AB559" s="13">
        <f>R559/Projection!$H$24</f>
        <v/>
      </c>
      <c r="AC559" s="13">
        <f>S559/Projection!$I$24</f>
        <v/>
      </c>
      <c r="AD559" s="13">
        <f>T559/Projection!$J$24</f>
        <v/>
      </c>
      <c r="AE559" s="13">
        <f>U559/Projection!$K$24</f>
        <v/>
      </c>
      <c r="AF559" s="13">
        <f>V559/Projection!$L$24</f>
        <v/>
      </c>
      <c r="AG559" s="13">
        <f>MIN(W559:AF559)</f>
        <v/>
      </c>
    </row>
    <row r="560">
      <c r="B560" s="2" t="n">
        <v>547</v>
      </c>
      <c r="C560" s="20" t="n">
        <v>-0.298902</v>
      </c>
      <c r="D560" s="20" t="n">
        <v>0.296369</v>
      </c>
      <c r="E560" s="20" t="n">
        <v>0.9883150000000001</v>
      </c>
      <c r="F560" s="20" t="n">
        <v>-0.012489</v>
      </c>
      <c r="G560" s="20" t="n">
        <v>-0.909935</v>
      </c>
      <c r="H560" s="20" t="n">
        <v>-0.13112</v>
      </c>
      <c r="I560" s="20" t="n">
        <v>-0.600685</v>
      </c>
      <c r="J560" s="20" t="n">
        <v>0.240251</v>
      </c>
      <c r="K560" s="20" t="n">
        <v>-0.10474</v>
      </c>
      <c r="L560" s="20" t="n">
        <v>1.075021</v>
      </c>
      <c r="M560" s="17">
        <f>Projection!$C$13*EXP($C$5+SQRT($C$4)*C560)+(Projection!$C$20+MAX(0,Projection!$C$14-Projection!$C$13)/Projection!$C$4-Projection!$C$21)*EXP($C$5+SQRT($C$4)*C560)^0.5</f>
        <v/>
      </c>
      <c r="N560" s="17">
        <f>M560*EXP($C$5+SQRT($C$4)*D560)+(Projection!$D$20+MAX(0,Projection!$C$24-M560)/Projection!$C$4-Projection!$D$21)*EXP($C$5+SQRT($C$4)*D560)^0.5</f>
        <v/>
      </c>
      <c r="O560" s="17">
        <f>N560*EXP($C$5+SQRT($C$4)*E560)+(Projection!$E$20+MAX(0,Projection!$D$24-N560)/Projection!$C$4-Projection!$E$21)*EXP($C$5+SQRT($C$4)*E560)^0.5</f>
        <v/>
      </c>
      <c r="P560" s="17">
        <f>O560*EXP($C$5+SQRT($C$4)*F560)+(Projection!$F$20+MAX(0,Projection!$E$24-O560)/Projection!$C$4-Projection!$F$21)*EXP($C$5+SQRT($C$4)*F560)^0.5</f>
        <v/>
      </c>
      <c r="Q560" s="17">
        <f>P560*EXP($C$5+SQRT($C$4)*G560)+(Projection!$G$20+MAX(0,Projection!$F$24-P560)/Projection!$C$4-Projection!$G$21)*EXP($C$5+SQRT($C$4)*G560)^0.5</f>
        <v/>
      </c>
      <c r="R560" s="17">
        <f>Q560*EXP($C$5+SQRT($C$4)*H560)+(Projection!$H$20+MAX(0,Projection!$G$24-Q560)/Projection!$C$4-Projection!$H$21)*EXP($C$5+SQRT($C$4)*H560)^0.5</f>
        <v/>
      </c>
      <c r="S560" s="17">
        <f>R560*EXP($C$5+SQRT($C$4)*I560)+(Projection!$I$20+MAX(0,Projection!$H$24-R560)/Projection!$C$4-Projection!$I$21)*EXP($C$5+SQRT($C$4)*I560)^0.5</f>
        <v/>
      </c>
      <c r="T560" s="17">
        <f>S560*EXP($C$5+SQRT($C$4)*J560)+(Projection!$J$20+MAX(0,Projection!$I$24-S560)/Projection!$C$4-Projection!$J$21)*EXP($C$5+SQRT($C$4)*J560)^0.5</f>
        <v/>
      </c>
      <c r="U560" s="17">
        <f>T560*EXP($C$5+SQRT($C$4)*K560)+(Projection!$K$20+MAX(0,Projection!$J$24-T560)/Projection!$C$4-Projection!$K$21)*EXP($C$5+SQRT($C$4)*K560)^0.5</f>
        <v/>
      </c>
      <c r="V560" s="17">
        <f>U560*EXP($C$5+SQRT($C$4)*L560)+(Projection!$L$20+MAX(0,Projection!$K$24-U560)/Projection!$C$4-Projection!$L$21)*EXP($C$5+SQRT($C$4)*L560)^0.5</f>
        <v/>
      </c>
      <c r="W560" s="13">
        <f>M560/Projection!$C$24</f>
        <v/>
      </c>
      <c r="X560" s="13">
        <f>N560/Projection!$D$24</f>
        <v/>
      </c>
      <c r="Y560" s="13">
        <f>O560/Projection!$E$24</f>
        <v/>
      </c>
      <c r="Z560" s="13">
        <f>P560/Projection!$F$24</f>
        <v/>
      </c>
      <c r="AA560" s="13">
        <f>Q560/Projection!$G$24</f>
        <v/>
      </c>
      <c r="AB560" s="13">
        <f>R560/Projection!$H$24</f>
        <v/>
      </c>
      <c r="AC560" s="13">
        <f>S560/Projection!$I$24</f>
        <v/>
      </c>
      <c r="AD560" s="13">
        <f>T560/Projection!$J$24</f>
        <v/>
      </c>
      <c r="AE560" s="13">
        <f>U560/Projection!$K$24</f>
        <v/>
      </c>
      <c r="AF560" s="13">
        <f>V560/Projection!$L$24</f>
        <v/>
      </c>
      <c r="AG560" s="13">
        <f>MIN(W560:AF560)</f>
        <v/>
      </c>
    </row>
    <row r="561">
      <c r="B561" s="2" t="n">
        <v>548</v>
      </c>
      <c r="C561" s="20" t="n">
        <v>-0.379061</v>
      </c>
      <c r="D561" s="20" t="n">
        <v>-0.734114</v>
      </c>
      <c r="E561" s="20" t="n">
        <v>1.02207</v>
      </c>
      <c r="F561" s="20" t="n">
        <v>0.550338</v>
      </c>
      <c r="G561" s="20" t="n">
        <v>-0.341289</v>
      </c>
      <c r="H561" s="20" t="n">
        <v>-1.099157</v>
      </c>
      <c r="I561" s="20" t="n">
        <v>0.632335</v>
      </c>
      <c r="J561" s="20" t="n">
        <v>0.359758</v>
      </c>
      <c r="K561" s="20" t="n">
        <v>0.467415</v>
      </c>
      <c r="L561" s="20" t="n">
        <v>0.124308</v>
      </c>
      <c r="M561" s="17">
        <f>Projection!$C$13*EXP($C$5+SQRT($C$4)*C561)+(Projection!$C$20+MAX(0,Projection!$C$14-Projection!$C$13)/Projection!$C$4-Projection!$C$21)*EXP($C$5+SQRT($C$4)*C561)^0.5</f>
        <v/>
      </c>
      <c r="N561" s="17">
        <f>M561*EXP($C$5+SQRT($C$4)*D561)+(Projection!$D$20+MAX(0,Projection!$C$24-M561)/Projection!$C$4-Projection!$D$21)*EXP($C$5+SQRT($C$4)*D561)^0.5</f>
        <v/>
      </c>
      <c r="O561" s="17">
        <f>N561*EXP($C$5+SQRT($C$4)*E561)+(Projection!$E$20+MAX(0,Projection!$D$24-N561)/Projection!$C$4-Projection!$E$21)*EXP($C$5+SQRT($C$4)*E561)^0.5</f>
        <v/>
      </c>
      <c r="P561" s="17">
        <f>O561*EXP($C$5+SQRT($C$4)*F561)+(Projection!$F$20+MAX(0,Projection!$E$24-O561)/Projection!$C$4-Projection!$F$21)*EXP($C$5+SQRT($C$4)*F561)^0.5</f>
        <v/>
      </c>
      <c r="Q561" s="17">
        <f>P561*EXP($C$5+SQRT($C$4)*G561)+(Projection!$G$20+MAX(0,Projection!$F$24-P561)/Projection!$C$4-Projection!$G$21)*EXP($C$5+SQRT($C$4)*G561)^0.5</f>
        <v/>
      </c>
      <c r="R561" s="17">
        <f>Q561*EXP($C$5+SQRT($C$4)*H561)+(Projection!$H$20+MAX(0,Projection!$G$24-Q561)/Projection!$C$4-Projection!$H$21)*EXP($C$5+SQRT($C$4)*H561)^0.5</f>
        <v/>
      </c>
      <c r="S561" s="17">
        <f>R561*EXP($C$5+SQRT($C$4)*I561)+(Projection!$I$20+MAX(0,Projection!$H$24-R561)/Projection!$C$4-Projection!$I$21)*EXP($C$5+SQRT($C$4)*I561)^0.5</f>
        <v/>
      </c>
      <c r="T561" s="17">
        <f>S561*EXP($C$5+SQRT($C$4)*J561)+(Projection!$J$20+MAX(0,Projection!$I$24-S561)/Projection!$C$4-Projection!$J$21)*EXP($C$5+SQRT($C$4)*J561)^0.5</f>
        <v/>
      </c>
      <c r="U561" s="17">
        <f>T561*EXP($C$5+SQRT($C$4)*K561)+(Projection!$K$20+MAX(0,Projection!$J$24-T561)/Projection!$C$4-Projection!$K$21)*EXP($C$5+SQRT($C$4)*K561)^0.5</f>
        <v/>
      </c>
      <c r="V561" s="17">
        <f>U561*EXP($C$5+SQRT($C$4)*L561)+(Projection!$L$20+MAX(0,Projection!$K$24-U561)/Projection!$C$4-Projection!$L$21)*EXP($C$5+SQRT($C$4)*L561)^0.5</f>
        <v/>
      </c>
      <c r="W561" s="13">
        <f>M561/Projection!$C$24</f>
        <v/>
      </c>
      <c r="X561" s="13">
        <f>N561/Projection!$D$24</f>
        <v/>
      </c>
      <c r="Y561" s="13">
        <f>O561/Projection!$E$24</f>
        <v/>
      </c>
      <c r="Z561" s="13">
        <f>P561/Projection!$F$24</f>
        <v/>
      </c>
      <c r="AA561" s="13">
        <f>Q561/Projection!$G$24</f>
        <v/>
      </c>
      <c r="AB561" s="13">
        <f>R561/Projection!$H$24</f>
        <v/>
      </c>
      <c r="AC561" s="13">
        <f>S561/Projection!$I$24</f>
        <v/>
      </c>
      <c r="AD561" s="13">
        <f>T561/Projection!$J$24</f>
        <v/>
      </c>
      <c r="AE561" s="13">
        <f>U561/Projection!$K$24</f>
        <v/>
      </c>
      <c r="AF561" s="13">
        <f>V561/Projection!$L$24</f>
        <v/>
      </c>
      <c r="AG561" s="13">
        <f>MIN(W561:AF561)</f>
        <v/>
      </c>
    </row>
    <row r="562">
      <c r="B562" s="2" t="n">
        <v>549</v>
      </c>
      <c r="C562" s="20" t="n">
        <v>1.245079</v>
      </c>
      <c r="D562" s="20" t="n">
        <v>-1.514039</v>
      </c>
      <c r="E562" s="20" t="n">
        <v>-0.400576</v>
      </c>
      <c r="F562" s="20" t="n">
        <v>-0.426776</v>
      </c>
      <c r="G562" s="20" t="n">
        <v>-0.185571</v>
      </c>
      <c r="H562" s="20" t="n">
        <v>-1.241452</v>
      </c>
      <c r="I562" s="20" t="n">
        <v>0.034049</v>
      </c>
      <c r="J562" s="20" t="n">
        <v>-1.452041</v>
      </c>
      <c r="K562" s="20" t="n">
        <v>-0.357234</v>
      </c>
      <c r="L562" s="20" t="n">
        <v>0.19857</v>
      </c>
      <c r="M562" s="17">
        <f>Projection!$C$13*EXP($C$5+SQRT($C$4)*C562)+(Projection!$C$20+MAX(0,Projection!$C$14-Projection!$C$13)/Projection!$C$4-Projection!$C$21)*EXP($C$5+SQRT($C$4)*C562)^0.5</f>
        <v/>
      </c>
      <c r="N562" s="17">
        <f>M562*EXP($C$5+SQRT($C$4)*D562)+(Projection!$D$20+MAX(0,Projection!$C$24-M562)/Projection!$C$4-Projection!$D$21)*EXP($C$5+SQRT($C$4)*D562)^0.5</f>
        <v/>
      </c>
      <c r="O562" s="17">
        <f>N562*EXP($C$5+SQRT($C$4)*E562)+(Projection!$E$20+MAX(0,Projection!$D$24-N562)/Projection!$C$4-Projection!$E$21)*EXP($C$5+SQRT($C$4)*E562)^0.5</f>
        <v/>
      </c>
      <c r="P562" s="17">
        <f>O562*EXP($C$5+SQRT($C$4)*F562)+(Projection!$F$20+MAX(0,Projection!$E$24-O562)/Projection!$C$4-Projection!$F$21)*EXP($C$5+SQRT($C$4)*F562)^0.5</f>
        <v/>
      </c>
      <c r="Q562" s="17">
        <f>P562*EXP($C$5+SQRT($C$4)*G562)+(Projection!$G$20+MAX(0,Projection!$F$24-P562)/Projection!$C$4-Projection!$G$21)*EXP($C$5+SQRT($C$4)*G562)^0.5</f>
        <v/>
      </c>
      <c r="R562" s="17">
        <f>Q562*EXP($C$5+SQRT($C$4)*H562)+(Projection!$H$20+MAX(0,Projection!$G$24-Q562)/Projection!$C$4-Projection!$H$21)*EXP($C$5+SQRT($C$4)*H562)^0.5</f>
        <v/>
      </c>
      <c r="S562" s="17">
        <f>R562*EXP($C$5+SQRT($C$4)*I562)+(Projection!$I$20+MAX(0,Projection!$H$24-R562)/Projection!$C$4-Projection!$I$21)*EXP($C$5+SQRT($C$4)*I562)^0.5</f>
        <v/>
      </c>
      <c r="T562" s="17">
        <f>S562*EXP($C$5+SQRT($C$4)*J562)+(Projection!$J$20+MAX(0,Projection!$I$24-S562)/Projection!$C$4-Projection!$J$21)*EXP($C$5+SQRT($C$4)*J562)^0.5</f>
        <v/>
      </c>
      <c r="U562" s="17">
        <f>T562*EXP($C$5+SQRT($C$4)*K562)+(Projection!$K$20+MAX(0,Projection!$J$24-T562)/Projection!$C$4-Projection!$K$21)*EXP($C$5+SQRT($C$4)*K562)^0.5</f>
        <v/>
      </c>
      <c r="V562" s="17">
        <f>U562*EXP($C$5+SQRT($C$4)*L562)+(Projection!$L$20+MAX(0,Projection!$K$24-U562)/Projection!$C$4-Projection!$L$21)*EXP($C$5+SQRT($C$4)*L562)^0.5</f>
        <v/>
      </c>
      <c r="W562" s="13">
        <f>M562/Projection!$C$24</f>
        <v/>
      </c>
      <c r="X562" s="13">
        <f>N562/Projection!$D$24</f>
        <v/>
      </c>
      <c r="Y562" s="13">
        <f>O562/Projection!$E$24</f>
        <v/>
      </c>
      <c r="Z562" s="13">
        <f>P562/Projection!$F$24</f>
        <v/>
      </c>
      <c r="AA562" s="13">
        <f>Q562/Projection!$G$24</f>
        <v/>
      </c>
      <c r="AB562" s="13">
        <f>R562/Projection!$H$24</f>
        <v/>
      </c>
      <c r="AC562" s="13">
        <f>S562/Projection!$I$24</f>
        <v/>
      </c>
      <c r="AD562" s="13">
        <f>T562/Projection!$J$24</f>
        <v/>
      </c>
      <c r="AE562" s="13">
        <f>U562/Projection!$K$24</f>
        <v/>
      </c>
      <c r="AF562" s="13">
        <f>V562/Projection!$L$24</f>
        <v/>
      </c>
      <c r="AG562" s="13">
        <f>MIN(W562:AF562)</f>
        <v/>
      </c>
    </row>
    <row r="563">
      <c r="B563" s="2" t="n">
        <v>550</v>
      </c>
      <c r="C563" s="20" t="n">
        <v>0.303282</v>
      </c>
      <c r="D563" s="20" t="n">
        <v>-0.180376</v>
      </c>
      <c r="E563" s="20" t="n">
        <v>-0.241521</v>
      </c>
      <c r="F563" s="20" t="n">
        <v>-0.6069290000000001</v>
      </c>
      <c r="G563" s="20" t="n">
        <v>0.566874</v>
      </c>
      <c r="H563" s="20" t="n">
        <v>1.320028</v>
      </c>
      <c r="I563" s="20" t="n">
        <v>-0.125951</v>
      </c>
      <c r="J563" s="20" t="n">
        <v>-2.90167</v>
      </c>
      <c r="K563" s="20" t="n">
        <v>1.096992</v>
      </c>
      <c r="L563" s="20" t="n">
        <v>1.327626</v>
      </c>
      <c r="M563" s="17">
        <f>Projection!$C$13*EXP($C$5+SQRT($C$4)*C563)+(Projection!$C$20+MAX(0,Projection!$C$14-Projection!$C$13)/Projection!$C$4-Projection!$C$21)*EXP($C$5+SQRT($C$4)*C563)^0.5</f>
        <v/>
      </c>
      <c r="N563" s="17">
        <f>M563*EXP($C$5+SQRT($C$4)*D563)+(Projection!$D$20+MAX(0,Projection!$C$24-M563)/Projection!$C$4-Projection!$D$21)*EXP($C$5+SQRT($C$4)*D563)^0.5</f>
        <v/>
      </c>
      <c r="O563" s="17">
        <f>N563*EXP($C$5+SQRT($C$4)*E563)+(Projection!$E$20+MAX(0,Projection!$D$24-N563)/Projection!$C$4-Projection!$E$21)*EXP($C$5+SQRT($C$4)*E563)^0.5</f>
        <v/>
      </c>
      <c r="P563" s="17">
        <f>O563*EXP($C$5+SQRT($C$4)*F563)+(Projection!$F$20+MAX(0,Projection!$E$24-O563)/Projection!$C$4-Projection!$F$21)*EXP($C$5+SQRT($C$4)*F563)^0.5</f>
        <v/>
      </c>
      <c r="Q563" s="17">
        <f>P563*EXP($C$5+SQRT($C$4)*G563)+(Projection!$G$20+MAX(0,Projection!$F$24-P563)/Projection!$C$4-Projection!$G$21)*EXP($C$5+SQRT($C$4)*G563)^0.5</f>
        <v/>
      </c>
      <c r="R563" s="17">
        <f>Q563*EXP($C$5+SQRT($C$4)*H563)+(Projection!$H$20+MAX(0,Projection!$G$24-Q563)/Projection!$C$4-Projection!$H$21)*EXP($C$5+SQRT($C$4)*H563)^0.5</f>
        <v/>
      </c>
      <c r="S563" s="17">
        <f>R563*EXP($C$5+SQRT($C$4)*I563)+(Projection!$I$20+MAX(0,Projection!$H$24-R563)/Projection!$C$4-Projection!$I$21)*EXP($C$5+SQRT($C$4)*I563)^0.5</f>
        <v/>
      </c>
      <c r="T563" s="17">
        <f>S563*EXP($C$5+SQRT($C$4)*J563)+(Projection!$J$20+MAX(0,Projection!$I$24-S563)/Projection!$C$4-Projection!$J$21)*EXP($C$5+SQRT($C$4)*J563)^0.5</f>
        <v/>
      </c>
      <c r="U563" s="17">
        <f>T563*EXP($C$5+SQRT($C$4)*K563)+(Projection!$K$20+MAX(0,Projection!$J$24-T563)/Projection!$C$4-Projection!$K$21)*EXP($C$5+SQRT($C$4)*K563)^0.5</f>
        <v/>
      </c>
      <c r="V563" s="17">
        <f>U563*EXP($C$5+SQRT($C$4)*L563)+(Projection!$L$20+MAX(0,Projection!$K$24-U563)/Projection!$C$4-Projection!$L$21)*EXP($C$5+SQRT($C$4)*L563)^0.5</f>
        <v/>
      </c>
      <c r="W563" s="13">
        <f>M563/Projection!$C$24</f>
        <v/>
      </c>
      <c r="X563" s="13">
        <f>N563/Projection!$D$24</f>
        <v/>
      </c>
      <c r="Y563" s="13">
        <f>O563/Projection!$E$24</f>
        <v/>
      </c>
      <c r="Z563" s="13">
        <f>P563/Projection!$F$24</f>
        <v/>
      </c>
      <c r="AA563" s="13">
        <f>Q563/Projection!$G$24</f>
        <v/>
      </c>
      <c r="AB563" s="13">
        <f>R563/Projection!$H$24</f>
        <v/>
      </c>
      <c r="AC563" s="13">
        <f>S563/Projection!$I$24</f>
        <v/>
      </c>
      <c r="AD563" s="13">
        <f>T563/Projection!$J$24</f>
        <v/>
      </c>
      <c r="AE563" s="13">
        <f>U563/Projection!$K$24</f>
        <v/>
      </c>
      <c r="AF563" s="13">
        <f>V563/Projection!$L$24</f>
        <v/>
      </c>
      <c r="AG563" s="13">
        <f>MIN(W563:AF563)</f>
        <v/>
      </c>
    </row>
    <row r="564">
      <c r="B564" s="2" t="n">
        <v>551</v>
      </c>
      <c r="C564" s="20" t="n">
        <v>-2.495146</v>
      </c>
      <c r="D564" s="20" t="n">
        <v>1.609129</v>
      </c>
      <c r="E564" s="20" t="n">
        <v>1.114213</v>
      </c>
      <c r="F564" s="20" t="n">
        <v>0.121741</v>
      </c>
      <c r="G564" s="20" t="n">
        <v>-1.111287</v>
      </c>
      <c r="H564" s="20" t="n">
        <v>-1.052989</v>
      </c>
      <c r="I564" s="20" t="n">
        <v>0.895859</v>
      </c>
      <c r="J564" s="20" t="n">
        <v>1.075514</v>
      </c>
      <c r="K564" s="20" t="n">
        <v>-0.773833</v>
      </c>
      <c r="L564" s="20" t="n">
        <v>-0.44792</v>
      </c>
      <c r="M564" s="17">
        <f>Projection!$C$13*EXP($C$5+SQRT($C$4)*C564)+(Projection!$C$20+MAX(0,Projection!$C$14-Projection!$C$13)/Projection!$C$4-Projection!$C$21)*EXP($C$5+SQRT($C$4)*C564)^0.5</f>
        <v/>
      </c>
      <c r="N564" s="17">
        <f>M564*EXP($C$5+SQRT($C$4)*D564)+(Projection!$D$20+MAX(0,Projection!$C$24-M564)/Projection!$C$4-Projection!$D$21)*EXP($C$5+SQRT($C$4)*D564)^0.5</f>
        <v/>
      </c>
      <c r="O564" s="17">
        <f>N564*EXP($C$5+SQRT($C$4)*E564)+(Projection!$E$20+MAX(0,Projection!$D$24-N564)/Projection!$C$4-Projection!$E$21)*EXP($C$5+SQRT($C$4)*E564)^0.5</f>
        <v/>
      </c>
      <c r="P564" s="17">
        <f>O564*EXP($C$5+SQRT($C$4)*F564)+(Projection!$F$20+MAX(0,Projection!$E$24-O564)/Projection!$C$4-Projection!$F$21)*EXP($C$5+SQRT($C$4)*F564)^0.5</f>
        <v/>
      </c>
      <c r="Q564" s="17">
        <f>P564*EXP($C$5+SQRT($C$4)*G564)+(Projection!$G$20+MAX(0,Projection!$F$24-P564)/Projection!$C$4-Projection!$G$21)*EXP($C$5+SQRT($C$4)*G564)^0.5</f>
        <v/>
      </c>
      <c r="R564" s="17">
        <f>Q564*EXP($C$5+SQRT($C$4)*H564)+(Projection!$H$20+MAX(0,Projection!$G$24-Q564)/Projection!$C$4-Projection!$H$21)*EXP($C$5+SQRT($C$4)*H564)^0.5</f>
        <v/>
      </c>
      <c r="S564" s="17">
        <f>R564*EXP($C$5+SQRT($C$4)*I564)+(Projection!$I$20+MAX(0,Projection!$H$24-R564)/Projection!$C$4-Projection!$I$21)*EXP($C$5+SQRT($C$4)*I564)^0.5</f>
        <v/>
      </c>
      <c r="T564" s="17">
        <f>S564*EXP($C$5+SQRT($C$4)*J564)+(Projection!$J$20+MAX(0,Projection!$I$24-S564)/Projection!$C$4-Projection!$J$21)*EXP($C$5+SQRT($C$4)*J564)^0.5</f>
        <v/>
      </c>
      <c r="U564" s="17">
        <f>T564*EXP($C$5+SQRT($C$4)*K564)+(Projection!$K$20+MAX(0,Projection!$J$24-T564)/Projection!$C$4-Projection!$K$21)*EXP($C$5+SQRT($C$4)*K564)^0.5</f>
        <v/>
      </c>
      <c r="V564" s="17">
        <f>U564*EXP($C$5+SQRT($C$4)*L564)+(Projection!$L$20+MAX(0,Projection!$K$24-U564)/Projection!$C$4-Projection!$L$21)*EXP($C$5+SQRT($C$4)*L564)^0.5</f>
        <v/>
      </c>
      <c r="W564" s="13">
        <f>M564/Projection!$C$24</f>
        <v/>
      </c>
      <c r="X564" s="13">
        <f>N564/Projection!$D$24</f>
        <v/>
      </c>
      <c r="Y564" s="13">
        <f>O564/Projection!$E$24</f>
        <v/>
      </c>
      <c r="Z564" s="13">
        <f>P564/Projection!$F$24</f>
        <v/>
      </c>
      <c r="AA564" s="13">
        <f>Q564/Projection!$G$24</f>
        <v/>
      </c>
      <c r="AB564" s="13">
        <f>R564/Projection!$H$24</f>
        <v/>
      </c>
      <c r="AC564" s="13">
        <f>S564/Projection!$I$24</f>
        <v/>
      </c>
      <c r="AD564" s="13">
        <f>T564/Projection!$J$24</f>
        <v/>
      </c>
      <c r="AE564" s="13">
        <f>U564/Projection!$K$24</f>
        <v/>
      </c>
      <c r="AF564" s="13">
        <f>V564/Projection!$L$24</f>
        <v/>
      </c>
      <c r="AG564" s="13">
        <f>MIN(W564:AF564)</f>
        <v/>
      </c>
    </row>
    <row r="565">
      <c r="B565" s="2" t="n">
        <v>552</v>
      </c>
      <c r="C565" s="20" t="n">
        <v>-0.242083</v>
      </c>
      <c r="D565" s="20" t="n">
        <v>-0.910765</v>
      </c>
      <c r="E565" s="20" t="n">
        <v>-0.216513</v>
      </c>
      <c r="F565" s="20" t="n">
        <v>-1.527082</v>
      </c>
      <c r="G565" s="20" t="n">
        <v>0.741231</v>
      </c>
      <c r="H565" s="20" t="n">
        <v>-0.056702</v>
      </c>
      <c r="I565" s="20" t="n">
        <v>0.72292</v>
      </c>
      <c r="J565" s="20" t="n">
        <v>-0.362388</v>
      </c>
      <c r="K565" s="20" t="n">
        <v>-0.07724</v>
      </c>
      <c r="L565" s="20" t="n">
        <v>-2.504702</v>
      </c>
      <c r="M565" s="17">
        <f>Projection!$C$13*EXP($C$5+SQRT($C$4)*C565)+(Projection!$C$20+MAX(0,Projection!$C$14-Projection!$C$13)/Projection!$C$4-Projection!$C$21)*EXP($C$5+SQRT($C$4)*C565)^0.5</f>
        <v/>
      </c>
      <c r="N565" s="17">
        <f>M565*EXP($C$5+SQRT($C$4)*D565)+(Projection!$D$20+MAX(0,Projection!$C$24-M565)/Projection!$C$4-Projection!$D$21)*EXP($C$5+SQRT($C$4)*D565)^0.5</f>
        <v/>
      </c>
      <c r="O565" s="17">
        <f>N565*EXP($C$5+SQRT($C$4)*E565)+(Projection!$E$20+MAX(0,Projection!$D$24-N565)/Projection!$C$4-Projection!$E$21)*EXP($C$5+SQRT($C$4)*E565)^0.5</f>
        <v/>
      </c>
      <c r="P565" s="17">
        <f>O565*EXP($C$5+SQRT($C$4)*F565)+(Projection!$F$20+MAX(0,Projection!$E$24-O565)/Projection!$C$4-Projection!$F$21)*EXP($C$5+SQRT($C$4)*F565)^0.5</f>
        <v/>
      </c>
      <c r="Q565" s="17">
        <f>P565*EXP($C$5+SQRT($C$4)*G565)+(Projection!$G$20+MAX(0,Projection!$F$24-P565)/Projection!$C$4-Projection!$G$21)*EXP($C$5+SQRT($C$4)*G565)^0.5</f>
        <v/>
      </c>
      <c r="R565" s="17">
        <f>Q565*EXP($C$5+SQRT($C$4)*H565)+(Projection!$H$20+MAX(0,Projection!$G$24-Q565)/Projection!$C$4-Projection!$H$21)*EXP($C$5+SQRT($C$4)*H565)^0.5</f>
        <v/>
      </c>
      <c r="S565" s="17">
        <f>R565*EXP($C$5+SQRT($C$4)*I565)+(Projection!$I$20+MAX(0,Projection!$H$24-R565)/Projection!$C$4-Projection!$I$21)*EXP($C$5+SQRT($C$4)*I565)^0.5</f>
        <v/>
      </c>
      <c r="T565" s="17">
        <f>S565*EXP($C$5+SQRT($C$4)*J565)+(Projection!$J$20+MAX(0,Projection!$I$24-S565)/Projection!$C$4-Projection!$J$21)*EXP($C$5+SQRT($C$4)*J565)^0.5</f>
        <v/>
      </c>
      <c r="U565" s="17">
        <f>T565*EXP($C$5+SQRT($C$4)*K565)+(Projection!$K$20+MAX(0,Projection!$J$24-T565)/Projection!$C$4-Projection!$K$21)*EXP($C$5+SQRT($C$4)*K565)^0.5</f>
        <v/>
      </c>
      <c r="V565" s="17">
        <f>U565*EXP($C$5+SQRT($C$4)*L565)+(Projection!$L$20+MAX(0,Projection!$K$24-U565)/Projection!$C$4-Projection!$L$21)*EXP($C$5+SQRT($C$4)*L565)^0.5</f>
        <v/>
      </c>
      <c r="W565" s="13">
        <f>M565/Projection!$C$24</f>
        <v/>
      </c>
      <c r="X565" s="13">
        <f>N565/Projection!$D$24</f>
        <v/>
      </c>
      <c r="Y565" s="13">
        <f>O565/Projection!$E$24</f>
        <v/>
      </c>
      <c r="Z565" s="13">
        <f>P565/Projection!$F$24</f>
        <v/>
      </c>
      <c r="AA565" s="13">
        <f>Q565/Projection!$G$24</f>
        <v/>
      </c>
      <c r="AB565" s="13">
        <f>R565/Projection!$H$24</f>
        <v/>
      </c>
      <c r="AC565" s="13">
        <f>S565/Projection!$I$24</f>
        <v/>
      </c>
      <c r="AD565" s="13">
        <f>T565/Projection!$J$24</f>
        <v/>
      </c>
      <c r="AE565" s="13">
        <f>U565/Projection!$K$24</f>
        <v/>
      </c>
      <c r="AF565" s="13">
        <f>V565/Projection!$L$24</f>
        <v/>
      </c>
      <c r="AG565" s="13">
        <f>MIN(W565:AF565)</f>
        <v/>
      </c>
    </row>
    <row r="566">
      <c r="B566" s="2" t="n">
        <v>553</v>
      </c>
      <c r="C566" s="20" t="n">
        <v>0.544205</v>
      </c>
      <c r="D566" s="20" t="n">
        <v>0.858449</v>
      </c>
      <c r="E566" s="20" t="n">
        <v>-0.500506</v>
      </c>
      <c r="F566" s="20" t="n">
        <v>-1.421207</v>
      </c>
      <c r="G566" s="20" t="n">
        <v>0.669357</v>
      </c>
      <c r="H566" s="20" t="n">
        <v>-3.462221</v>
      </c>
      <c r="I566" s="20" t="n">
        <v>0.480688</v>
      </c>
      <c r="J566" s="20" t="n">
        <v>-0.346527</v>
      </c>
      <c r="K566" s="20" t="n">
        <v>-1.09903</v>
      </c>
      <c r="L566" s="20" t="n">
        <v>-2.195921</v>
      </c>
      <c r="M566" s="17">
        <f>Projection!$C$13*EXP($C$5+SQRT($C$4)*C566)+(Projection!$C$20+MAX(0,Projection!$C$14-Projection!$C$13)/Projection!$C$4-Projection!$C$21)*EXP($C$5+SQRT($C$4)*C566)^0.5</f>
        <v/>
      </c>
      <c r="N566" s="17">
        <f>M566*EXP($C$5+SQRT($C$4)*D566)+(Projection!$D$20+MAX(0,Projection!$C$24-M566)/Projection!$C$4-Projection!$D$21)*EXP($C$5+SQRT($C$4)*D566)^0.5</f>
        <v/>
      </c>
      <c r="O566" s="17">
        <f>N566*EXP($C$5+SQRT($C$4)*E566)+(Projection!$E$20+MAX(0,Projection!$D$24-N566)/Projection!$C$4-Projection!$E$21)*EXP($C$5+SQRT($C$4)*E566)^0.5</f>
        <v/>
      </c>
      <c r="P566" s="17">
        <f>O566*EXP($C$5+SQRT($C$4)*F566)+(Projection!$F$20+MAX(0,Projection!$E$24-O566)/Projection!$C$4-Projection!$F$21)*EXP($C$5+SQRT($C$4)*F566)^0.5</f>
        <v/>
      </c>
      <c r="Q566" s="17">
        <f>P566*EXP($C$5+SQRT($C$4)*G566)+(Projection!$G$20+MAX(0,Projection!$F$24-P566)/Projection!$C$4-Projection!$G$21)*EXP($C$5+SQRT($C$4)*G566)^0.5</f>
        <v/>
      </c>
      <c r="R566" s="17">
        <f>Q566*EXP($C$5+SQRT($C$4)*H566)+(Projection!$H$20+MAX(0,Projection!$G$24-Q566)/Projection!$C$4-Projection!$H$21)*EXP($C$5+SQRT($C$4)*H566)^0.5</f>
        <v/>
      </c>
      <c r="S566" s="17">
        <f>R566*EXP($C$5+SQRT($C$4)*I566)+(Projection!$I$20+MAX(0,Projection!$H$24-R566)/Projection!$C$4-Projection!$I$21)*EXP($C$5+SQRT($C$4)*I566)^0.5</f>
        <v/>
      </c>
      <c r="T566" s="17">
        <f>S566*EXP($C$5+SQRT($C$4)*J566)+(Projection!$J$20+MAX(0,Projection!$I$24-S566)/Projection!$C$4-Projection!$J$21)*EXP($C$5+SQRT($C$4)*J566)^0.5</f>
        <v/>
      </c>
      <c r="U566" s="17">
        <f>T566*EXP($C$5+SQRT($C$4)*K566)+(Projection!$K$20+MAX(0,Projection!$J$24-T566)/Projection!$C$4-Projection!$K$21)*EXP($C$5+SQRT($C$4)*K566)^0.5</f>
        <v/>
      </c>
      <c r="V566" s="17">
        <f>U566*EXP($C$5+SQRT($C$4)*L566)+(Projection!$L$20+MAX(0,Projection!$K$24-U566)/Projection!$C$4-Projection!$L$21)*EXP($C$5+SQRT($C$4)*L566)^0.5</f>
        <v/>
      </c>
      <c r="W566" s="13">
        <f>M566/Projection!$C$24</f>
        <v/>
      </c>
      <c r="X566" s="13">
        <f>N566/Projection!$D$24</f>
        <v/>
      </c>
      <c r="Y566" s="13">
        <f>O566/Projection!$E$24</f>
        <v/>
      </c>
      <c r="Z566" s="13">
        <f>P566/Projection!$F$24</f>
        <v/>
      </c>
      <c r="AA566" s="13">
        <f>Q566/Projection!$G$24</f>
        <v/>
      </c>
      <c r="AB566" s="13">
        <f>R566/Projection!$H$24</f>
        <v/>
      </c>
      <c r="AC566" s="13">
        <f>S566/Projection!$I$24</f>
        <v/>
      </c>
      <c r="AD566" s="13">
        <f>T566/Projection!$J$24</f>
        <v/>
      </c>
      <c r="AE566" s="13">
        <f>U566/Projection!$K$24</f>
        <v/>
      </c>
      <c r="AF566" s="13">
        <f>V566/Projection!$L$24</f>
        <v/>
      </c>
      <c r="AG566" s="13">
        <f>MIN(W566:AF566)</f>
        <v/>
      </c>
    </row>
    <row r="567">
      <c r="B567" s="2" t="n">
        <v>554</v>
      </c>
      <c r="C567" s="20" t="n">
        <v>1.158492</v>
      </c>
      <c r="D567" s="20" t="n">
        <v>-0.852368</v>
      </c>
      <c r="E567" s="20" t="n">
        <v>1.440121</v>
      </c>
      <c r="F567" s="20" t="n">
        <v>1.573087</v>
      </c>
      <c r="G567" s="20" t="n">
        <v>0.675386</v>
      </c>
      <c r="H567" s="20" t="n">
        <v>-3.639948</v>
      </c>
      <c r="I567" s="20" t="n">
        <v>0.5192290000000001</v>
      </c>
      <c r="J567" s="20" t="n">
        <v>0.975094</v>
      </c>
      <c r="K567" s="20" t="n">
        <v>-0.56716</v>
      </c>
      <c r="L567" s="20" t="n">
        <v>2.130871</v>
      </c>
      <c r="M567" s="17">
        <f>Projection!$C$13*EXP($C$5+SQRT($C$4)*C567)+(Projection!$C$20+MAX(0,Projection!$C$14-Projection!$C$13)/Projection!$C$4-Projection!$C$21)*EXP($C$5+SQRT($C$4)*C567)^0.5</f>
        <v/>
      </c>
      <c r="N567" s="17">
        <f>M567*EXP($C$5+SQRT($C$4)*D567)+(Projection!$D$20+MAX(0,Projection!$C$24-M567)/Projection!$C$4-Projection!$D$21)*EXP($C$5+SQRT($C$4)*D567)^0.5</f>
        <v/>
      </c>
      <c r="O567" s="17">
        <f>N567*EXP($C$5+SQRT($C$4)*E567)+(Projection!$E$20+MAX(0,Projection!$D$24-N567)/Projection!$C$4-Projection!$E$21)*EXP($C$5+SQRT($C$4)*E567)^0.5</f>
        <v/>
      </c>
      <c r="P567" s="17">
        <f>O567*EXP($C$5+SQRT($C$4)*F567)+(Projection!$F$20+MAX(0,Projection!$E$24-O567)/Projection!$C$4-Projection!$F$21)*EXP($C$5+SQRT($C$4)*F567)^0.5</f>
        <v/>
      </c>
      <c r="Q567" s="17">
        <f>P567*EXP($C$5+SQRT($C$4)*G567)+(Projection!$G$20+MAX(0,Projection!$F$24-P567)/Projection!$C$4-Projection!$G$21)*EXP($C$5+SQRT($C$4)*G567)^0.5</f>
        <v/>
      </c>
      <c r="R567" s="17">
        <f>Q567*EXP($C$5+SQRT($C$4)*H567)+(Projection!$H$20+MAX(0,Projection!$G$24-Q567)/Projection!$C$4-Projection!$H$21)*EXP($C$5+SQRT($C$4)*H567)^0.5</f>
        <v/>
      </c>
      <c r="S567" s="17">
        <f>R567*EXP($C$5+SQRT($C$4)*I567)+(Projection!$I$20+MAX(0,Projection!$H$24-R567)/Projection!$C$4-Projection!$I$21)*EXP($C$5+SQRT($C$4)*I567)^0.5</f>
        <v/>
      </c>
      <c r="T567" s="17">
        <f>S567*EXP($C$5+SQRT($C$4)*J567)+(Projection!$J$20+MAX(0,Projection!$I$24-S567)/Projection!$C$4-Projection!$J$21)*EXP($C$5+SQRT($C$4)*J567)^0.5</f>
        <v/>
      </c>
      <c r="U567" s="17">
        <f>T567*EXP($C$5+SQRT($C$4)*K567)+(Projection!$K$20+MAX(0,Projection!$J$24-T567)/Projection!$C$4-Projection!$K$21)*EXP($C$5+SQRT($C$4)*K567)^0.5</f>
        <v/>
      </c>
      <c r="V567" s="17">
        <f>U567*EXP($C$5+SQRT($C$4)*L567)+(Projection!$L$20+MAX(0,Projection!$K$24-U567)/Projection!$C$4-Projection!$L$21)*EXP($C$5+SQRT($C$4)*L567)^0.5</f>
        <v/>
      </c>
      <c r="W567" s="13">
        <f>M567/Projection!$C$24</f>
        <v/>
      </c>
      <c r="X567" s="13">
        <f>N567/Projection!$D$24</f>
        <v/>
      </c>
      <c r="Y567" s="13">
        <f>O567/Projection!$E$24</f>
        <v/>
      </c>
      <c r="Z567" s="13">
        <f>P567/Projection!$F$24</f>
        <v/>
      </c>
      <c r="AA567" s="13">
        <f>Q567/Projection!$G$24</f>
        <v/>
      </c>
      <c r="AB567" s="13">
        <f>R567/Projection!$H$24</f>
        <v/>
      </c>
      <c r="AC567" s="13">
        <f>S567/Projection!$I$24</f>
        <v/>
      </c>
      <c r="AD567" s="13">
        <f>T567/Projection!$J$24</f>
        <v/>
      </c>
      <c r="AE567" s="13">
        <f>U567/Projection!$K$24</f>
        <v/>
      </c>
      <c r="AF567" s="13">
        <f>V567/Projection!$L$24</f>
        <v/>
      </c>
      <c r="AG567" s="13">
        <f>MIN(W567:AF567)</f>
        <v/>
      </c>
    </row>
    <row r="568">
      <c r="B568" s="2" t="n">
        <v>555</v>
      </c>
      <c r="C568" s="20" t="n">
        <v>-1.358574</v>
      </c>
      <c r="D568" s="20" t="n">
        <v>0.518736</v>
      </c>
      <c r="E568" s="20" t="n">
        <v>-0.200513</v>
      </c>
      <c r="F568" s="20" t="n">
        <v>0.743833</v>
      </c>
      <c r="G568" s="20" t="n">
        <v>-0.116136</v>
      </c>
      <c r="H568" s="20" t="n">
        <v>-0.274575</v>
      </c>
      <c r="I568" s="20" t="n">
        <v>-0.251783</v>
      </c>
      <c r="J568" s="20" t="n">
        <v>1.481912</v>
      </c>
      <c r="K568" s="20" t="n">
        <v>-0.891835</v>
      </c>
      <c r="L568" s="20" t="n">
        <v>0.719324</v>
      </c>
      <c r="M568" s="17">
        <f>Projection!$C$13*EXP($C$5+SQRT($C$4)*C568)+(Projection!$C$20+MAX(0,Projection!$C$14-Projection!$C$13)/Projection!$C$4-Projection!$C$21)*EXP($C$5+SQRT($C$4)*C568)^0.5</f>
        <v/>
      </c>
      <c r="N568" s="17">
        <f>M568*EXP($C$5+SQRT($C$4)*D568)+(Projection!$D$20+MAX(0,Projection!$C$24-M568)/Projection!$C$4-Projection!$D$21)*EXP($C$5+SQRT($C$4)*D568)^0.5</f>
        <v/>
      </c>
      <c r="O568" s="17">
        <f>N568*EXP($C$5+SQRT($C$4)*E568)+(Projection!$E$20+MAX(0,Projection!$D$24-N568)/Projection!$C$4-Projection!$E$21)*EXP($C$5+SQRT($C$4)*E568)^0.5</f>
        <v/>
      </c>
      <c r="P568" s="17">
        <f>O568*EXP($C$5+SQRT($C$4)*F568)+(Projection!$F$20+MAX(0,Projection!$E$24-O568)/Projection!$C$4-Projection!$F$21)*EXP($C$5+SQRT($C$4)*F568)^0.5</f>
        <v/>
      </c>
      <c r="Q568" s="17">
        <f>P568*EXP($C$5+SQRT($C$4)*G568)+(Projection!$G$20+MAX(0,Projection!$F$24-P568)/Projection!$C$4-Projection!$G$21)*EXP($C$5+SQRT($C$4)*G568)^0.5</f>
        <v/>
      </c>
      <c r="R568" s="17">
        <f>Q568*EXP($C$5+SQRT($C$4)*H568)+(Projection!$H$20+MAX(0,Projection!$G$24-Q568)/Projection!$C$4-Projection!$H$21)*EXP($C$5+SQRT($C$4)*H568)^0.5</f>
        <v/>
      </c>
      <c r="S568" s="17">
        <f>R568*EXP($C$5+SQRT($C$4)*I568)+(Projection!$I$20+MAX(0,Projection!$H$24-R568)/Projection!$C$4-Projection!$I$21)*EXP($C$5+SQRT($C$4)*I568)^0.5</f>
        <v/>
      </c>
      <c r="T568" s="17">
        <f>S568*EXP($C$5+SQRT($C$4)*J568)+(Projection!$J$20+MAX(0,Projection!$I$24-S568)/Projection!$C$4-Projection!$J$21)*EXP($C$5+SQRT($C$4)*J568)^0.5</f>
        <v/>
      </c>
      <c r="U568" s="17">
        <f>T568*EXP($C$5+SQRT($C$4)*K568)+(Projection!$K$20+MAX(0,Projection!$J$24-T568)/Projection!$C$4-Projection!$K$21)*EXP($C$5+SQRT($C$4)*K568)^0.5</f>
        <v/>
      </c>
      <c r="V568" s="17">
        <f>U568*EXP($C$5+SQRT($C$4)*L568)+(Projection!$L$20+MAX(0,Projection!$K$24-U568)/Projection!$C$4-Projection!$L$21)*EXP($C$5+SQRT($C$4)*L568)^0.5</f>
        <v/>
      </c>
      <c r="W568" s="13">
        <f>M568/Projection!$C$24</f>
        <v/>
      </c>
      <c r="X568" s="13">
        <f>N568/Projection!$D$24</f>
        <v/>
      </c>
      <c r="Y568" s="13">
        <f>O568/Projection!$E$24</f>
        <v/>
      </c>
      <c r="Z568" s="13">
        <f>P568/Projection!$F$24</f>
        <v/>
      </c>
      <c r="AA568" s="13">
        <f>Q568/Projection!$G$24</f>
        <v/>
      </c>
      <c r="AB568" s="13">
        <f>R568/Projection!$H$24</f>
        <v/>
      </c>
      <c r="AC568" s="13">
        <f>S568/Projection!$I$24</f>
        <v/>
      </c>
      <c r="AD568" s="13">
        <f>T568/Projection!$J$24</f>
        <v/>
      </c>
      <c r="AE568" s="13">
        <f>U568/Projection!$K$24</f>
        <v/>
      </c>
      <c r="AF568" s="13">
        <f>V568/Projection!$L$24</f>
        <v/>
      </c>
      <c r="AG568" s="13">
        <f>MIN(W568:AF568)</f>
        <v/>
      </c>
    </row>
    <row r="569">
      <c r="B569" s="2" t="n">
        <v>556</v>
      </c>
      <c r="C569" s="20" t="n">
        <v>0.917425</v>
      </c>
      <c r="D569" s="20" t="n">
        <v>0.963755</v>
      </c>
      <c r="E569" s="20" t="n">
        <v>0.890581</v>
      </c>
      <c r="F569" s="20" t="n">
        <v>1.220967</v>
      </c>
      <c r="G569" s="20" t="n">
        <v>0.842927</v>
      </c>
      <c r="H569" s="20" t="n">
        <v>-0.490933</v>
      </c>
      <c r="I569" s="20" t="n">
        <v>0.473098</v>
      </c>
      <c r="J569" s="20" t="n">
        <v>0.030224</v>
      </c>
      <c r="K569" s="20" t="n">
        <v>1.289551</v>
      </c>
      <c r="L569" s="20" t="n">
        <v>0.332835</v>
      </c>
      <c r="M569" s="17">
        <f>Projection!$C$13*EXP($C$5+SQRT($C$4)*C569)+(Projection!$C$20+MAX(0,Projection!$C$14-Projection!$C$13)/Projection!$C$4-Projection!$C$21)*EXP($C$5+SQRT($C$4)*C569)^0.5</f>
        <v/>
      </c>
      <c r="N569" s="17">
        <f>M569*EXP($C$5+SQRT($C$4)*D569)+(Projection!$D$20+MAX(0,Projection!$C$24-M569)/Projection!$C$4-Projection!$D$21)*EXP($C$5+SQRT($C$4)*D569)^0.5</f>
        <v/>
      </c>
      <c r="O569" s="17">
        <f>N569*EXP($C$5+SQRT($C$4)*E569)+(Projection!$E$20+MAX(0,Projection!$D$24-N569)/Projection!$C$4-Projection!$E$21)*EXP($C$5+SQRT($C$4)*E569)^0.5</f>
        <v/>
      </c>
      <c r="P569" s="17">
        <f>O569*EXP($C$5+SQRT($C$4)*F569)+(Projection!$F$20+MAX(0,Projection!$E$24-O569)/Projection!$C$4-Projection!$F$21)*EXP($C$5+SQRT($C$4)*F569)^0.5</f>
        <v/>
      </c>
      <c r="Q569" s="17">
        <f>P569*EXP($C$5+SQRT($C$4)*G569)+(Projection!$G$20+MAX(0,Projection!$F$24-P569)/Projection!$C$4-Projection!$G$21)*EXP($C$5+SQRT($C$4)*G569)^0.5</f>
        <v/>
      </c>
      <c r="R569" s="17">
        <f>Q569*EXP($C$5+SQRT($C$4)*H569)+(Projection!$H$20+MAX(0,Projection!$G$24-Q569)/Projection!$C$4-Projection!$H$21)*EXP($C$5+SQRT($C$4)*H569)^0.5</f>
        <v/>
      </c>
      <c r="S569" s="17">
        <f>R569*EXP($C$5+SQRT($C$4)*I569)+(Projection!$I$20+MAX(0,Projection!$H$24-R569)/Projection!$C$4-Projection!$I$21)*EXP($C$5+SQRT($C$4)*I569)^0.5</f>
        <v/>
      </c>
      <c r="T569" s="17">
        <f>S569*EXP($C$5+SQRT($C$4)*J569)+(Projection!$J$20+MAX(0,Projection!$I$24-S569)/Projection!$C$4-Projection!$J$21)*EXP($C$5+SQRT($C$4)*J569)^0.5</f>
        <v/>
      </c>
      <c r="U569" s="17">
        <f>T569*EXP($C$5+SQRT($C$4)*K569)+(Projection!$K$20+MAX(0,Projection!$J$24-T569)/Projection!$C$4-Projection!$K$21)*EXP($C$5+SQRT($C$4)*K569)^0.5</f>
        <v/>
      </c>
      <c r="V569" s="17">
        <f>U569*EXP($C$5+SQRT($C$4)*L569)+(Projection!$L$20+MAX(0,Projection!$K$24-U569)/Projection!$C$4-Projection!$L$21)*EXP($C$5+SQRT($C$4)*L569)^0.5</f>
        <v/>
      </c>
      <c r="W569" s="13">
        <f>M569/Projection!$C$24</f>
        <v/>
      </c>
      <c r="X569" s="13">
        <f>N569/Projection!$D$24</f>
        <v/>
      </c>
      <c r="Y569" s="13">
        <f>O569/Projection!$E$24</f>
        <v/>
      </c>
      <c r="Z569" s="13">
        <f>P569/Projection!$F$24</f>
        <v/>
      </c>
      <c r="AA569" s="13">
        <f>Q569/Projection!$G$24</f>
        <v/>
      </c>
      <c r="AB569" s="13">
        <f>R569/Projection!$H$24</f>
        <v/>
      </c>
      <c r="AC569" s="13">
        <f>S569/Projection!$I$24</f>
        <v/>
      </c>
      <c r="AD569" s="13">
        <f>T569/Projection!$J$24</f>
        <v/>
      </c>
      <c r="AE569" s="13">
        <f>U569/Projection!$K$24</f>
        <v/>
      </c>
      <c r="AF569" s="13">
        <f>V569/Projection!$L$24</f>
        <v/>
      </c>
      <c r="AG569" s="13">
        <f>MIN(W569:AF569)</f>
        <v/>
      </c>
    </row>
    <row r="570">
      <c r="B570" s="2" t="n">
        <v>557</v>
      </c>
      <c r="C570" s="20" t="n">
        <v>-0.336972</v>
      </c>
      <c r="D570" s="20" t="n">
        <v>0.967641</v>
      </c>
      <c r="E570" s="20" t="n">
        <v>-1.686479</v>
      </c>
      <c r="F570" s="20" t="n">
        <v>-0.8238</v>
      </c>
      <c r="G570" s="20" t="n">
        <v>0.185307</v>
      </c>
      <c r="H570" s="20" t="n">
        <v>-1.038437</v>
      </c>
      <c r="I570" s="20" t="n">
        <v>1.769514</v>
      </c>
      <c r="J570" s="20" t="n">
        <v>0.080579</v>
      </c>
      <c r="K570" s="20" t="n">
        <v>-0.681103</v>
      </c>
      <c r="L570" s="20" t="n">
        <v>-0.850528</v>
      </c>
      <c r="M570" s="17">
        <f>Projection!$C$13*EXP($C$5+SQRT($C$4)*C570)+(Projection!$C$20+MAX(0,Projection!$C$14-Projection!$C$13)/Projection!$C$4-Projection!$C$21)*EXP($C$5+SQRT($C$4)*C570)^0.5</f>
        <v/>
      </c>
      <c r="N570" s="17">
        <f>M570*EXP($C$5+SQRT($C$4)*D570)+(Projection!$D$20+MAX(0,Projection!$C$24-M570)/Projection!$C$4-Projection!$D$21)*EXP($C$5+SQRT($C$4)*D570)^0.5</f>
        <v/>
      </c>
      <c r="O570" s="17">
        <f>N570*EXP($C$5+SQRT($C$4)*E570)+(Projection!$E$20+MAX(0,Projection!$D$24-N570)/Projection!$C$4-Projection!$E$21)*EXP($C$5+SQRT($C$4)*E570)^0.5</f>
        <v/>
      </c>
      <c r="P570" s="17">
        <f>O570*EXP($C$5+SQRT($C$4)*F570)+(Projection!$F$20+MAX(0,Projection!$E$24-O570)/Projection!$C$4-Projection!$F$21)*EXP($C$5+SQRT($C$4)*F570)^0.5</f>
        <v/>
      </c>
      <c r="Q570" s="17">
        <f>P570*EXP($C$5+SQRT($C$4)*G570)+(Projection!$G$20+MAX(0,Projection!$F$24-P570)/Projection!$C$4-Projection!$G$21)*EXP($C$5+SQRT($C$4)*G570)^0.5</f>
        <v/>
      </c>
      <c r="R570" s="17">
        <f>Q570*EXP($C$5+SQRT($C$4)*H570)+(Projection!$H$20+MAX(0,Projection!$G$24-Q570)/Projection!$C$4-Projection!$H$21)*EXP($C$5+SQRT($C$4)*H570)^0.5</f>
        <v/>
      </c>
      <c r="S570" s="17">
        <f>R570*EXP($C$5+SQRT($C$4)*I570)+(Projection!$I$20+MAX(0,Projection!$H$24-R570)/Projection!$C$4-Projection!$I$21)*EXP($C$5+SQRT($C$4)*I570)^0.5</f>
        <v/>
      </c>
      <c r="T570" s="17">
        <f>S570*EXP($C$5+SQRT($C$4)*J570)+(Projection!$J$20+MAX(0,Projection!$I$24-S570)/Projection!$C$4-Projection!$J$21)*EXP($C$5+SQRT($C$4)*J570)^0.5</f>
        <v/>
      </c>
      <c r="U570" s="17">
        <f>T570*EXP($C$5+SQRT($C$4)*K570)+(Projection!$K$20+MAX(0,Projection!$J$24-T570)/Projection!$C$4-Projection!$K$21)*EXP($C$5+SQRT($C$4)*K570)^0.5</f>
        <v/>
      </c>
      <c r="V570" s="17">
        <f>U570*EXP($C$5+SQRT($C$4)*L570)+(Projection!$L$20+MAX(0,Projection!$K$24-U570)/Projection!$C$4-Projection!$L$21)*EXP($C$5+SQRT($C$4)*L570)^0.5</f>
        <v/>
      </c>
      <c r="W570" s="13">
        <f>M570/Projection!$C$24</f>
        <v/>
      </c>
      <c r="X570" s="13">
        <f>N570/Projection!$D$24</f>
        <v/>
      </c>
      <c r="Y570" s="13">
        <f>O570/Projection!$E$24</f>
        <v/>
      </c>
      <c r="Z570" s="13">
        <f>P570/Projection!$F$24</f>
        <v/>
      </c>
      <c r="AA570" s="13">
        <f>Q570/Projection!$G$24</f>
        <v/>
      </c>
      <c r="AB570" s="13">
        <f>R570/Projection!$H$24</f>
        <v/>
      </c>
      <c r="AC570" s="13">
        <f>S570/Projection!$I$24</f>
        <v/>
      </c>
      <c r="AD570" s="13">
        <f>T570/Projection!$J$24</f>
        <v/>
      </c>
      <c r="AE570" s="13">
        <f>U570/Projection!$K$24</f>
        <v/>
      </c>
      <c r="AF570" s="13">
        <f>V570/Projection!$L$24</f>
        <v/>
      </c>
      <c r="AG570" s="13">
        <f>MIN(W570:AF570)</f>
        <v/>
      </c>
    </row>
    <row r="571">
      <c r="B571" s="2" t="n">
        <v>558</v>
      </c>
      <c r="C571" s="20" t="n">
        <v>0.361895</v>
      </c>
      <c r="D571" s="20" t="n">
        <v>-0.221409</v>
      </c>
      <c r="E571" s="20" t="n">
        <v>1.688891</v>
      </c>
      <c r="F571" s="20" t="n">
        <v>1.597124</v>
      </c>
      <c r="G571" s="20" t="n">
        <v>0.742604</v>
      </c>
      <c r="H571" s="20" t="n">
        <v>-0.461304</v>
      </c>
      <c r="I571" s="20" t="n">
        <v>3.230447</v>
      </c>
      <c r="J571" s="20" t="n">
        <v>-1.00322</v>
      </c>
      <c r="K571" s="20" t="n">
        <v>0.681166</v>
      </c>
      <c r="L571" s="20" t="n">
        <v>0.816072</v>
      </c>
      <c r="M571" s="17">
        <f>Projection!$C$13*EXP($C$5+SQRT($C$4)*C571)+(Projection!$C$20+MAX(0,Projection!$C$14-Projection!$C$13)/Projection!$C$4-Projection!$C$21)*EXP($C$5+SQRT($C$4)*C571)^0.5</f>
        <v/>
      </c>
      <c r="N571" s="17">
        <f>M571*EXP($C$5+SQRT($C$4)*D571)+(Projection!$D$20+MAX(0,Projection!$C$24-M571)/Projection!$C$4-Projection!$D$21)*EXP($C$5+SQRT($C$4)*D571)^0.5</f>
        <v/>
      </c>
      <c r="O571" s="17">
        <f>N571*EXP($C$5+SQRT($C$4)*E571)+(Projection!$E$20+MAX(0,Projection!$D$24-N571)/Projection!$C$4-Projection!$E$21)*EXP($C$5+SQRT($C$4)*E571)^0.5</f>
        <v/>
      </c>
      <c r="P571" s="17">
        <f>O571*EXP($C$5+SQRT($C$4)*F571)+(Projection!$F$20+MAX(0,Projection!$E$24-O571)/Projection!$C$4-Projection!$F$21)*EXP($C$5+SQRT($C$4)*F571)^0.5</f>
        <v/>
      </c>
      <c r="Q571" s="17">
        <f>P571*EXP($C$5+SQRT($C$4)*G571)+(Projection!$G$20+MAX(0,Projection!$F$24-P571)/Projection!$C$4-Projection!$G$21)*EXP($C$5+SQRT($C$4)*G571)^0.5</f>
        <v/>
      </c>
      <c r="R571" s="17">
        <f>Q571*EXP($C$5+SQRT($C$4)*H571)+(Projection!$H$20+MAX(0,Projection!$G$24-Q571)/Projection!$C$4-Projection!$H$21)*EXP($C$5+SQRT($C$4)*H571)^0.5</f>
        <v/>
      </c>
      <c r="S571" s="17">
        <f>R571*EXP($C$5+SQRT($C$4)*I571)+(Projection!$I$20+MAX(0,Projection!$H$24-R571)/Projection!$C$4-Projection!$I$21)*EXP($C$5+SQRT($C$4)*I571)^0.5</f>
        <v/>
      </c>
      <c r="T571" s="17">
        <f>S571*EXP($C$5+SQRT($C$4)*J571)+(Projection!$J$20+MAX(0,Projection!$I$24-S571)/Projection!$C$4-Projection!$J$21)*EXP($C$5+SQRT($C$4)*J571)^0.5</f>
        <v/>
      </c>
      <c r="U571" s="17">
        <f>T571*EXP($C$5+SQRT($C$4)*K571)+(Projection!$K$20+MAX(0,Projection!$J$24-T571)/Projection!$C$4-Projection!$K$21)*EXP($C$5+SQRT($C$4)*K571)^0.5</f>
        <v/>
      </c>
      <c r="V571" s="17">
        <f>U571*EXP($C$5+SQRT($C$4)*L571)+(Projection!$L$20+MAX(0,Projection!$K$24-U571)/Projection!$C$4-Projection!$L$21)*EXP($C$5+SQRT($C$4)*L571)^0.5</f>
        <v/>
      </c>
      <c r="W571" s="13">
        <f>M571/Projection!$C$24</f>
        <v/>
      </c>
      <c r="X571" s="13">
        <f>N571/Projection!$D$24</f>
        <v/>
      </c>
      <c r="Y571" s="13">
        <f>O571/Projection!$E$24</f>
        <v/>
      </c>
      <c r="Z571" s="13">
        <f>P571/Projection!$F$24</f>
        <v/>
      </c>
      <c r="AA571" s="13">
        <f>Q571/Projection!$G$24</f>
        <v/>
      </c>
      <c r="AB571" s="13">
        <f>R571/Projection!$H$24</f>
        <v/>
      </c>
      <c r="AC571" s="13">
        <f>S571/Projection!$I$24</f>
        <v/>
      </c>
      <c r="AD571" s="13">
        <f>T571/Projection!$J$24</f>
        <v/>
      </c>
      <c r="AE571" s="13">
        <f>U571/Projection!$K$24</f>
        <v/>
      </c>
      <c r="AF571" s="13">
        <f>V571/Projection!$L$24</f>
        <v/>
      </c>
      <c r="AG571" s="13">
        <f>MIN(W571:AF571)</f>
        <v/>
      </c>
    </row>
    <row r="572">
      <c r="B572" s="2" t="n">
        <v>559</v>
      </c>
      <c r="C572" s="20" t="n">
        <v>1.136076</v>
      </c>
      <c r="D572" s="20" t="n">
        <v>1.004968</v>
      </c>
      <c r="E572" s="20" t="n">
        <v>-1.233164</v>
      </c>
      <c r="F572" s="20" t="n">
        <v>1.009643</v>
      </c>
      <c r="G572" s="20" t="n">
        <v>-0.45701</v>
      </c>
      <c r="H572" s="20" t="n">
        <v>-1.658788</v>
      </c>
      <c r="I572" s="20" t="n">
        <v>-0.951052</v>
      </c>
      <c r="J572" s="20" t="n">
        <v>1.603201</v>
      </c>
      <c r="K572" s="20" t="n">
        <v>-0.564794</v>
      </c>
      <c r="L572" s="20" t="n">
        <v>-0.341604</v>
      </c>
      <c r="M572" s="17">
        <f>Projection!$C$13*EXP($C$5+SQRT($C$4)*C572)+(Projection!$C$20+MAX(0,Projection!$C$14-Projection!$C$13)/Projection!$C$4-Projection!$C$21)*EXP($C$5+SQRT($C$4)*C572)^0.5</f>
        <v/>
      </c>
      <c r="N572" s="17">
        <f>M572*EXP($C$5+SQRT($C$4)*D572)+(Projection!$D$20+MAX(0,Projection!$C$24-M572)/Projection!$C$4-Projection!$D$21)*EXP($C$5+SQRT($C$4)*D572)^0.5</f>
        <v/>
      </c>
      <c r="O572" s="17">
        <f>N572*EXP($C$5+SQRT($C$4)*E572)+(Projection!$E$20+MAX(0,Projection!$D$24-N572)/Projection!$C$4-Projection!$E$21)*EXP($C$5+SQRT($C$4)*E572)^0.5</f>
        <v/>
      </c>
      <c r="P572" s="17">
        <f>O572*EXP($C$5+SQRT($C$4)*F572)+(Projection!$F$20+MAX(0,Projection!$E$24-O572)/Projection!$C$4-Projection!$F$21)*EXP($C$5+SQRT($C$4)*F572)^0.5</f>
        <v/>
      </c>
      <c r="Q572" s="17">
        <f>P572*EXP($C$5+SQRT($C$4)*G572)+(Projection!$G$20+MAX(0,Projection!$F$24-P572)/Projection!$C$4-Projection!$G$21)*EXP($C$5+SQRT($C$4)*G572)^0.5</f>
        <v/>
      </c>
      <c r="R572" s="17">
        <f>Q572*EXP($C$5+SQRT($C$4)*H572)+(Projection!$H$20+MAX(0,Projection!$G$24-Q572)/Projection!$C$4-Projection!$H$21)*EXP($C$5+SQRT($C$4)*H572)^0.5</f>
        <v/>
      </c>
      <c r="S572" s="17">
        <f>R572*EXP($C$5+SQRT($C$4)*I572)+(Projection!$I$20+MAX(0,Projection!$H$24-R572)/Projection!$C$4-Projection!$I$21)*EXP($C$5+SQRT($C$4)*I572)^0.5</f>
        <v/>
      </c>
      <c r="T572" s="17">
        <f>S572*EXP($C$5+SQRT($C$4)*J572)+(Projection!$J$20+MAX(0,Projection!$I$24-S572)/Projection!$C$4-Projection!$J$21)*EXP($C$5+SQRT($C$4)*J572)^0.5</f>
        <v/>
      </c>
      <c r="U572" s="17">
        <f>T572*EXP($C$5+SQRT($C$4)*K572)+(Projection!$K$20+MAX(0,Projection!$J$24-T572)/Projection!$C$4-Projection!$K$21)*EXP($C$5+SQRT($C$4)*K572)^0.5</f>
        <v/>
      </c>
      <c r="V572" s="17">
        <f>U572*EXP($C$5+SQRT($C$4)*L572)+(Projection!$L$20+MAX(0,Projection!$K$24-U572)/Projection!$C$4-Projection!$L$21)*EXP($C$5+SQRT($C$4)*L572)^0.5</f>
        <v/>
      </c>
      <c r="W572" s="13">
        <f>M572/Projection!$C$24</f>
        <v/>
      </c>
      <c r="X572" s="13">
        <f>N572/Projection!$D$24</f>
        <v/>
      </c>
      <c r="Y572" s="13">
        <f>O572/Projection!$E$24</f>
        <v/>
      </c>
      <c r="Z572" s="13">
        <f>P572/Projection!$F$24</f>
        <v/>
      </c>
      <c r="AA572" s="13">
        <f>Q572/Projection!$G$24</f>
        <v/>
      </c>
      <c r="AB572" s="13">
        <f>R572/Projection!$H$24</f>
        <v/>
      </c>
      <c r="AC572" s="13">
        <f>S572/Projection!$I$24</f>
        <v/>
      </c>
      <c r="AD572" s="13">
        <f>T572/Projection!$J$24</f>
        <v/>
      </c>
      <c r="AE572" s="13">
        <f>U572/Projection!$K$24</f>
        <v/>
      </c>
      <c r="AF572" s="13">
        <f>V572/Projection!$L$24</f>
        <v/>
      </c>
      <c r="AG572" s="13">
        <f>MIN(W572:AF572)</f>
        <v/>
      </c>
    </row>
    <row r="573">
      <c r="B573" s="2" t="n">
        <v>560</v>
      </c>
      <c r="C573" s="20" t="n">
        <v>-1.462556</v>
      </c>
      <c r="D573" s="20" t="n">
        <v>0.038158</v>
      </c>
      <c r="E573" s="20" t="n">
        <v>0.441273</v>
      </c>
      <c r="F573" s="20" t="n">
        <v>0.559283</v>
      </c>
      <c r="G573" s="20" t="n">
        <v>1.190283</v>
      </c>
      <c r="H573" s="20" t="n">
        <v>0.572584</v>
      </c>
      <c r="I573" s="20" t="n">
        <v>0.973904</v>
      </c>
      <c r="J573" s="20" t="n">
        <v>1.450305</v>
      </c>
      <c r="K573" s="20" t="n">
        <v>-0.469267</v>
      </c>
      <c r="L573" s="20" t="n">
        <v>0.362045</v>
      </c>
      <c r="M573" s="17">
        <f>Projection!$C$13*EXP($C$5+SQRT($C$4)*C573)+(Projection!$C$20+MAX(0,Projection!$C$14-Projection!$C$13)/Projection!$C$4-Projection!$C$21)*EXP($C$5+SQRT($C$4)*C573)^0.5</f>
        <v/>
      </c>
      <c r="N573" s="17">
        <f>M573*EXP($C$5+SQRT($C$4)*D573)+(Projection!$D$20+MAX(0,Projection!$C$24-M573)/Projection!$C$4-Projection!$D$21)*EXP($C$5+SQRT($C$4)*D573)^0.5</f>
        <v/>
      </c>
      <c r="O573" s="17">
        <f>N573*EXP($C$5+SQRT($C$4)*E573)+(Projection!$E$20+MAX(0,Projection!$D$24-N573)/Projection!$C$4-Projection!$E$21)*EXP($C$5+SQRT($C$4)*E573)^0.5</f>
        <v/>
      </c>
      <c r="P573" s="17">
        <f>O573*EXP($C$5+SQRT($C$4)*F573)+(Projection!$F$20+MAX(0,Projection!$E$24-O573)/Projection!$C$4-Projection!$F$21)*EXP($C$5+SQRT($C$4)*F573)^0.5</f>
        <v/>
      </c>
      <c r="Q573" s="17">
        <f>P573*EXP($C$5+SQRT($C$4)*G573)+(Projection!$G$20+MAX(0,Projection!$F$24-P573)/Projection!$C$4-Projection!$G$21)*EXP($C$5+SQRT($C$4)*G573)^0.5</f>
        <v/>
      </c>
      <c r="R573" s="17">
        <f>Q573*EXP($C$5+SQRT($C$4)*H573)+(Projection!$H$20+MAX(0,Projection!$G$24-Q573)/Projection!$C$4-Projection!$H$21)*EXP($C$5+SQRT($C$4)*H573)^0.5</f>
        <v/>
      </c>
      <c r="S573" s="17">
        <f>R573*EXP($C$5+SQRT($C$4)*I573)+(Projection!$I$20+MAX(0,Projection!$H$24-R573)/Projection!$C$4-Projection!$I$21)*EXP($C$5+SQRT($C$4)*I573)^0.5</f>
        <v/>
      </c>
      <c r="T573" s="17">
        <f>S573*EXP($C$5+SQRT($C$4)*J573)+(Projection!$J$20+MAX(0,Projection!$I$24-S573)/Projection!$C$4-Projection!$J$21)*EXP($C$5+SQRT($C$4)*J573)^0.5</f>
        <v/>
      </c>
      <c r="U573" s="17">
        <f>T573*EXP($C$5+SQRT($C$4)*K573)+(Projection!$K$20+MAX(0,Projection!$J$24-T573)/Projection!$C$4-Projection!$K$21)*EXP($C$5+SQRT($C$4)*K573)^0.5</f>
        <v/>
      </c>
      <c r="V573" s="17">
        <f>U573*EXP($C$5+SQRT($C$4)*L573)+(Projection!$L$20+MAX(0,Projection!$K$24-U573)/Projection!$C$4-Projection!$L$21)*EXP($C$5+SQRT($C$4)*L573)^0.5</f>
        <v/>
      </c>
      <c r="W573" s="13">
        <f>M573/Projection!$C$24</f>
        <v/>
      </c>
      <c r="X573" s="13">
        <f>N573/Projection!$D$24</f>
        <v/>
      </c>
      <c r="Y573" s="13">
        <f>O573/Projection!$E$24</f>
        <v/>
      </c>
      <c r="Z573" s="13">
        <f>P573/Projection!$F$24</f>
        <v/>
      </c>
      <c r="AA573" s="13">
        <f>Q573/Projection!$G$24</f>
        <v/>
      </c>
      <c r="AB573" s="13">
        <f>R573/Projection!$H$24</f>
        <v/>
      </c>
      <c r="AC573" s="13">
        <f>S573/Projection!$I$24</f>
        <v/>
      </c>
      <c r="AD573" s="13">
        <f>T573/Projection!$J$24</f>
        <v/>
      </c>
      <c r="AE573" s="13">
        <f>U573/Projection!$K$24</f>
        <v/>
      </c>
      <c r="AF573" s="13">
        <f>V573/Projection!$L$24</f>
        <v/>
      </c>
      <c r="AG573" s="13">
        <f>MIN(W573:AF573)</f>
        <v/>
      </c>
    </row>
    <row r="574">
      <c r="B574" s="2" t="n">
        <v>561</v>
      </c>
      <c r="C574" s="20" t="n">
        <v>0.325944</v>
      </c>
      <c r="D574" s="20" t="n">
        <v>-1.477928</v>
      </c>
      <c r="E574" s="20" t="n">
        <v>1.132717</v>
      </c>
      <c r="F574" s="20" t="n">
        <v>-0.243974</v>
      </c>
      <c r="G574" s="20" t="n">
        <v>1.172347</v>
      </c>
      <c r="H574" s="20" t="n">
        <v>0.038093</v>
      </c>
      <c r="I574" s="20" t="n">
        <v>-0.588919</v>
      </c>
      <c r="J574" s="20" t="n">
        <v>-1.408611</v>
      </c>
      <c r="K574" s="20" t="n">
        <v>0.215743</v>
      </c>
      <c r="L574" s="20" t="n">
        <v>0.205012</v>
      </c>
      <c r="M574" s="17">
        <f>Projection!$C$13*EXP($C$5+SQRT($C$4)*C574)+(Projection!$C$20+MAX(0,Projection!$C$14-Projection!$C$13)/Projection!$C$4-Projection!$C$21)*EXP($C$5+SQRT($C$4)*C574)^0.5</f>
        <v/>
      </c>
      <c r="N574" s="17">
        <f>M574*EXP($C$5+SQRT($C$4)*D574)+(Projection!$D$20+MAX(0,Projection!$C$24-M574)/Projection!$C$4-Projection!$D$21)*EXP($C$5+SQRT($C$4)*D574)^0.5</f>
        <v/>
      </c>
      <c r="O574" s="17">
        <f>N574*EXP($C$5+SQRT($C$4)*E574)+(Projection!$E$20+MAX(0,Projection!$D$24-N574)/Projection!$C$4-Projection!$E$21)*EXP($C$5+SQRT($C$4)*E574)^0.5</f>
        <v/>
      </c>
      <c r="P574" s="17">
        <f>O574*EXP($C$5+SQRT($C$4)*F574)+(Projection!$F$20+MAX(0,Projection!$E$24-O574)/Projection!$C$4-Projection!$F$21)*EXP($C$5+SQRT($C$4)*F574)^0.5</f>
        <v/>
      </c>
      <c r="Q574" s="17">
        <f>P574*EXP($C$5+SQRT($C$4)*G574)+(Projection!$G$20+MAX(0,Projection!$F$24-P574)/Projection!$C$4-Projection!$G$21)*EXP($C$5+SQRT($C$4)*G574)^0.5</f>
        <v/>
      </c>
      <c r="R574" s="17">
        <f>Q574*EXP($C$5+SQRT($C$4)*H574)+(Projection!$H$20+MAX(0,Projection!$G$24-Q574)/Projection!$C$4-Projection!$H$21)*EXP($C$5+SQRT($C$4)*H574)^0.5</f>
        <v/>
      </c>
      <c r="S574" s="17">
        <f>R574*EXP($C$5+SQRT($C$4)*I574)+(Projection!$I$20+MAX(0,Projection!$H$24-R574)/Projection!$C$4-Projection!$I$21)*EXP($C$5+SQRT($C$4)*I574)^0.5</f>
        <v/>
      </c>
      <c r="T574" s="17">
        <f>S574*EXP($C$5+SQRT($C$4)*J574)+(Projection!$J$20+MAX(0,Projection!$I$24-S574)/Projection!$C$4-Projection!$J$21)*EXP($C$5+SQRT($C$4)*J574)^0.5</f>
        <v/>
      </c>
      <c r="U574" s="17">
        <f>T574*EXP($C$5+SQRT($C$4)*K574)+(Projection!$K$20+MAX(0,Projection!$J$24-T574)/Projection!$C$4-Projection!$K$21)*EXP($C$5+SQRT($C$4)*K574)^0.5</f>
        <v/>
      </c>
      <c r="V574" s="17">
        <f>U574*EXP($C$5+SQRT($C$4)*L574)+(Projection!$L$20+MAX(0,Projection!$K$24-U574)/Projection!$C$4-Projection!$L$21)*EXP($C$5+SQRT($C$4)*L574)^0.5</f>
        <v/>
      </c>
      <c r="W574" s="13">
        <f>M574/Projection!$C$24</f>
        <v/>
      </c>
      <c r="X574" s="13">
        <f>N574/Projection!$D$24</f>
        <v/>
      </c>
      <c r="Y574" s="13">
        <f>O574/Projection!$E$24</f>
        <v/>
      </c>
      <c r="Z574" s="13">
        <f>P574/Projection!$F$24</f>
        <v/>
      </c>
      <c r="AA574" s="13">
        <f>Q574/Projection!$G$24</f>
        <v/>
      </c>
      <c r="AB574" s="13">
        <f>R574/Projection!$H$24</f>
        <v/>
      </c>
      <c r="AC574" s="13">
        <f>S574/Projection!$I$24</f>
        <v/>
      </c>
      <c r="AD574" s="13">
        <f>T574/Projection!$J$24</f>
        <v/>
      </c>
      <c r="AE574" s="13">
        <f>U574/Projection!$K$24</f>
        <v/>
      </c>
      <c r="AF574" s="13">
        <f>V574/Projection!$L$24</f>
        <v/>
      </c>
      <c r="AG574" s="13">
        <f>MIN(W574:AF574)</f>
        <v/>
      </c>
    </row>
    <row r="575">
      <c r="B575" s="2" t="n">
        <v>562</v>
      </c>
      <c r="C575" s="20" t="n">
        <v>0.158724</v>
      </c>
      <c r="D575" s="20" t="n">
        <v>0.668073</v>
      </c>
      <c r="E575" s="20" t="n">
        <v>-0.8149729999999999</v>
      </c>
      <c r="F575" s="20" t="n">
        <v>-1.369843</v>
      </c>
      <c r="G575" s="20" t="n">
        <v>-2.409315</v>
      </c>
      <c r="H575" s="20" t="n">
        <v>-0.363885</v>
      </c>
      <c r="I575" s="20" t="n">
        <v>0.04425</v>
      </c>
      <c r="J575" s="20" t="n">
        <v>-0.634731</v>
      </c>
      <c r="K575" s="20" t="n">
        <v>2.145622</v>
      </c>
      <c r="L575" s="20" t="n">
        <v>-0.105221</v>
      </c>
      <c r="M575" s="17">
        <f>Projection!$C$13*EXP($C$5+SQRT($C$4)*C575)+(Projection!$C$20+MAX(0,Projection!$C$14-Projection!$C$13)/Projection!$C$4-Projection!$C$21)*EXP($C$5+SQRT($C$4)*C575)^0.5</f>
        <v/>
      </c>
      <c r="N575" s="17">
        <f>M575*EXP($C$5+SQRT($C$4)*D575)+(Projection!$D$20+MAX(0,Projection!$C$24-M575)/Projection!$C$4-Projection!$D$21)*EXP($C$5+SQRT($C$4)*D575)^0.5</f>
        <v/>
      </c>
      <c r="O575" s="17">
        <f>N575*EXP($C$5+SQRT($C$4)*E575)+(Projection!$E$20+MAX(0,Projection!$D$24-N575)/Projection!$C$4-Projection!$E$21)*EXP($C$5+SQRT($C$4)*E575)^0.5</f>
        <v/>
      </c>
      <c r="P575" s="17">
        <f>O575*EXP($C$5+SQRT($C$4)*F575)+(Projection!$F$20+MAX(0,Projection!$E$24-O575)/Projection!$C$4-Projection!$F$21)*EXP($C$5+SQRT($C$4)*F575)^0.5</f>
        <v/>
      </c>
      <c r="Q575" s="17">
        <f>P575*EXP($C$5+SQRT($C$4)*G575)+(Projection!$G$20+MAX(0,Projection!$F$24-P575)/Projection!$C$4-Projection!$G$21)*EXP($C$5+SQRT($C$4)*G575)^0.5</f>
        <v/>
      </c>
      <c r="R575" s="17">
        <f>Q575*EXP($C$5+SQRT($C$4)*H575)+(Projection!$H$20+MAX(0,Projection!$G$24-Q575)/Projection!$C$4-Projection!$H$21)*EXP($C$5+SQRT($C$4)*H575)^0.5</f>
        <v/>
      </c>
      <c r="S575" s="17">
        <f>R575*EXP($C$5+SQRT($C$4)*I575)+(Projection!$I$20+MAX(0,Projection!$H$24-R575)/Projection!$C$4-Projection!$I$21)*EXP($C$5+SQRT($C$4)*I575)^0.5</f>
        <v/>
      </c>
      <c r="T575" s="17">
        <f>S575*EXP($C$5+SQRT($C$4)*J575)+(Projection!$J$20+MAX(0,Projection!$I$24-S575)/Projection!$C$4-Projection!$J$21)*EXP($C$5+SQRT($C$4)*J575)^0.5</f>
        <v/>
      </c>
      <c r="U575" s="17">
        <f>T575*EXP($C$5+SQRT($C$4)*K575)+(Projection!$K$20+MAX(0,Projection!$J$24-T575)/Projection!$C$4-Projection!$K$21)*EXP($C$5+SQRT($C$4)*K575)^0.5</f>
        <v/>
      </c>
      <c r="V575" s="17">
        <f>U575*EXP($C$5+SQRT($C$4)*L575)+(Projection!$L$20+MAX(0,Projection!$K$24-U575)/Projection!$C$4-Projection!$L$21)*EXP($C$5+SQRT($C$4)*L575)^0.5</f>
        <v/>
      </c>
      <c r="W575" s="13">
        <f>M575/Projection!$C$24</f>
        <v/>
      </c>
      <c r="X575" s="13">
        <f>N575/Projection!$D$24</f>
        <v/>
      </c>
      <c r="Y575" s="13">
        <f>O575/Projection!$E$24</f>
        <v/>
      </c>
      <c r="Z575" s="13">
        <f>P575/Projection!$F$24</f>
        <v/>
      </c>
      <c r="AA575" s="13">
        <f>Q575/Projection!$G$24</f>
        <v/>
      </c>
      <c r="AB575" s="13">
        <f>R575/Projection!$H$24</f>
        <v/>
      </c>
      <c r="AC575" s="13">
        <f>S575/Projection!$I$24</f>
        <v/>
      </c>
      <c r="AD575" s="13">
        <f>T575/Projection!$J$24</f>
        <v/>
      </c>
      <c r="AE575" s="13">
        <f>U575/Projection!$K$24</f>
        <v/>
      </c>
      <c r="AF575" s="13">
        <f>V575/Projection!$L$24</f>
        <v/>
      </c>
      <c r="AG575" s="13">
        <f>MIN(W575:AF575)</f>
        <v/>
      </c>
    </row>
    <row r="576">
      <c r="B576" s="2" t="n">
        <v>563</v>
      </c>
      <c r="C576" s="20" t="n">
        <v>-0.13354</v>
      </c>
      <c r="D576" s="20" t="n">
        <v>0.25343</v>
      </c>
      <c r="E576" s="20" t="n">
        <v>-0.984862</v>
      </c>
      <c r="F576" s="20" t="n">
        <v>-0.921794</v>
      </c>
      <c r="G576" s="20" t="n">
        <v>0.009761000000000001</v>
      </c>
      <c r="H576" s="20" t="n">
        <v>-0.642059</v>
      </c>
      <c r="I576" s="20" t="n">
        <v>0.401404</v>
      </c>
      <c r="J576" s="20" t="n">
        <v>0.07828499999999999</v>
      </c>
      <c r="K576" s="20" t="n">
        <v>1.212013</v>
      </c>
      <c r="L576" s="20" t="n">
        <v>1.019337</v>
      </c>
      <c r="M576" s="17">
        <f>Projection!$C$13*EXP($C$5+SQRT($C$4)*C576)+(Projection!$C$20+MAX(0,Projection!$C$14-Projection!$C$13)/Projection!$C$4-Projection!$C$21)*EXP($C$5+SQRT($C$4)*C576)^0.5</f>
        <v/>
      </c>
      <c r="N576" s="17">
        <f>M576*EXP($C$5+SQRT($C$4)*D576)+(Projection!$D$20+MAX(0,Projection!$C$24-M576)/Projection!$C$4-Projection!$D$21)*EXP($C$5+SQRT($C$4)*D576)^0.5</f>
        <v/>
      </c>
      <c r="O576" s="17">
        <f>N576*EXP($C$5+SQRT($C$4)*E576)+(Projection!$E$20+MAX(0,Projection!$D$24-N576)/Projection!$C$4-Projection!$E$21)*EXP($C$5+SQRT($C$4)*E576)^0.5</f>
        <v/>
      </c>
      <c r="P576" s="17">
        <f>O576*EXP($C$5+SQRT($C$4)*F576)+(Projection!$F$20+MAX(0,Projection!$E$24-O576)/Projection!$C$4-Projection!$F$21)*EXP($C$5+SQRT($C$4)*F576)^0.5</f>
        <v/>
      </c>
      <c r="Q576" s="17">
        <f>P576*EXP($C$5+SQRT($C$4)*G576)+(Projection!$G$20+MAX(0,Projection!$F$24-P576)/Projection!$C$4-Projection!$G$21)*EXP($C$5+SQRT($C$4)*G576)^0.5</f>
        <v/>
      </c>
      <c r="R576" s="17">
        <f>Q576*EXP($C$5+SQRT($C$4)*H576)+(Projection!$H$20+MAX(0,Projection!$G$24-Q576)/Projection!$C$4-Projection!$H$21)*EXP($C$5+SQRT($C$4)*H576)^0.5</f>
        <v/>
      </c>
      <c r="S576" s="17">
        <f>R576*EXP($C$5+SQRT($C$4)*I576)+(Projection!$I$20+MAX(0,Projection!$H$24-R576)/Projection!$C$4-Projection!$I$21)*EXP($C$5+SQRT($C$4)*I576)^0.5</f>
        <v/>
      </c>
      <c r="T576" s="17">
        <f>S576*EXP($C$5+SQRT($C$4)*J576)+(Projection!$J$20+MAX(0,Projection!$I$24-S576)/Projection!$C$4-Projection!$J$21)*EXP($C$5+SQRT($C$4)*J576)^0.5</f>
        <v/>
      </c>
      <c r="U576" s="17">
        <f>T576*EXP($C$5+SQRT($C$4)*K576)+(Projection!$K$20+MAX(0,Projection!$J$24-T576)/Projection!$C$4-Projection!$K$21)*EXP($C$5+SQRT($C$4)*K576)^0.5</f>
        <v/>
      </c>
      <c r="V576" s="17">
        <f>U576*EXP($C$5+SQRT($C$4)*L576)+(Projection!$L$20+MAX(0,Projection!$K$24-U576)/Projection!$C$4-Projection!$L$21)*EXP($C$5+SQRT($C$4)*L576)^0.5</f>
        <v/>
      </c>
      <c r="W576" s="13">
        <f>M576/Projection!$C$24</f>
        <v/>
      </c>
      <c r="X576" s="13">
        <f>N576/Projection!$D$24</f>
        <v/>
      </c>
      <c r="Y576" s="13">
        <f>O576/Projection!$E$24</f>
        <v/>
      </c>
      <c r="Z576" s="13">
        <f>P576/Projection!$F$24</f>
        <v/>
      </c>
      <c r="AA576" s="13">
        <f>Q576/Projection!$G$24</f>
        <v/>
      </c>
      <c r="AB576" s="13">
        <f>R576/Projection!$H$24</f>
        <v/>
      </c>
      <c r="AC576" s="13">
        <f>S576/Projection!$I$24</f>
        <v/>
      </c>
      <c r="AD576" s="13">
        <f>T576/Projection!$J$24</f>
        <v/>
      </c>
      <c r="AE576" s="13">
        <f>U576/Projection!$K$24</f>
        <v/>
      </c>
      <c r="AF576" s="13">
        <f>V576/Projection!$L$24</f>
        <v/>
      </c>
      <c r="AG576" s="13">
        <f>MIN(W576:AF576)</f>
        <v/>
      </c>
    </row>
    <row r="577">
      <c r="B577" s="2" t="n">
        <v>564</v>
      </c>
      <c r="C577" s="20" t="n">
        <v>-0.718392</v>
      </c>
      <c r="D577" s="20" t="n">
        <v>-1.334265</v>
      </c>
      <c r="E577" s="20" t="n">
        <v>-0.43736</v>
      </c>
      <c r="F577" s="20" t="n">
        <v>-0.68299</v>
      </c>
      <c r="G577" s="20" t="n">
        <v>-0.06371400000000001</v>
      </c>
      <c r="H577" s="20" t="n">
        <v>0.5268620000000001</v>
      </c>
      <c r="I577" s="20" t="n">
        <v>1.127936</v>
      </c>
      <c r="J577" s="20" t="n">
        <v>0.776143</v>
      </c>
      <c r="K577" s="20" t="n">
        <v>0.523392</v>
      </c>
      <c r="L577" s="20" t="n">
        <v>0.271622</v>
      </c>
      <c r="M577" s="17">
        <f>Projection!$C$13*EXP($C$5+SQRT($C$4)*C577)+(Projection!$C$20+MAX(0,Projection!$C$14-Projection!$C$13)/Projection!$C$4-Projection!$C$21)*EXP($C$5+SQRT($C$4)*C577)^0.5</f>
        <v/>
      </c>
      <c r="N577" s="17">
        <f>M577*EXP($C$5+SQRT($C$4)*D577)+(Projection!$D$20+MAX(0,Projection!$C$24-M577)/Projection!$C$4-Projection!$D$21)*EXP($C$5+SQRT($C$4)*D577)^0.5</f>
        <v/>
      </c>
      <c r="O577" s="17">
        <f>N577*EXP($C$5+SQRT($C$4)*E577)+(Projection!$E$20+MAX(0,Projection!$D$24-N577)/Projection!$C$4-Projection!$E$21)*EXP($C$5+SQRT($C$4)*E577)^0.5</f>
        <v/>
      </c>
      <c r="P577" s="17">
        <f>O577*EXP($C$5+SQRT($C$4)*F577)+(Projection!$F$20+MAX(0,Projection!$E$24-O577)/Projection!$C$4-Projection!$F$21)*EXP($C$5+SQRT($C$4)*F577)^0.5</f>
        <v/>
      </c>
      <c r="Q577" s="17">
        <f>P577*EXP($C$5+SQRT($C$4)*G577)+(Projection!$G$20+MAX(0,Projection!$F$24-P577)/Projection!$C$4-Projection!$G$21)*EXP($C$5+SQRT($C$4)*G577)^0.5</f>
        <v/>
      </c>
      <c r="R577" s="17">
        <f>Q577*EXP($C$5+SQRT($C$4)*H577)+(Projection!$H$20+MAX(0,Projection!$G$24-Q577)/Projection!$C$4-Projection!$H$21)*EXP($C$5+SQRT($C$4)*H577)^0.5</f>
        <v/>
      </c>
      <c r="S577" s="17">
        <f>R577*EXP($C$5+SQRT($C$4)*I577)+(Projection!$I$20+MAX(0,Projection!$H$24-R577)/Projection!$C$4-Projection!$I$21)*EXP($C$5+SQRT($C$4)*I577)^0.5</f>
        <v/>
      </c>
      <c r="T577" s="17">
        <f>S577*EXP($C$5+SQRT($C$4)*J577)+(Projection!$J$20+MAX(0,Projection!$I$24-S577)/Projection!$C$4-Projection!$J$21)*EXP($C$5+SQRT($C$4)*J577)^0.5</f>
        <v/>
      </c>
      <c r="U577" s="17">
        <f>T577*EXP($C$5+SQRT($C$4)*K577)+(Projection!$K$20+MAX(0,Projection!$J$24-T577)/Projection!$C$4-Projection!$K$21)*EXP($C$5+SQRT($C$4)*K577)^0.5</f>
        <v/>
      </c>
      <c r="V577" s="17">
        <f>U577*EXP($C$5+SQRT($C$4)*L577)+(Projection!$L$20+MAX(0,Projection!$K$24-U577)/Projection!$C$4-Projection!$L$21)*EXP($C$5+SQRT($C$4)*L577)^0.5</f>
        <v/>
      </c>
      <c r="W577" s="13">
        <f>M577/Projection!$C$24</f>
        <v/>
      </c>
      <c r="X577" s="13">
        <f>N577/Projection!$D$24</f>
        <v/>
      </c>
      <c r="Y577" s="13">
        <f>O577/Projection!$E$24</f>
        <v/>
      </c>
      <c r="Z577" s="13">
        <f>P577/Projection!$F$24</f>
        <v/>
      </c>
      <c r="AA577" s="13">
        <f>Q577/Projection!$G$24</f>
        <v/>
      </c>
      <c r="AB577" s="13">
        <f>R577/Projection!$H$24</f>
        <v/>
      </c>
      <c r="AC577" s="13">
        <f>S577/Projection!$I$24</f>
        <v/>
      </c>
      <c r="AD577" s="13">
        <f>T577/Projection!$J$24</f>
        <v/>
      </c>
      <c r="AE577" s="13">
        <f>U577/Projection!$K$24</f>
        <v/>
      </c>
      <c r="AF577" s="13">
        <f>V577/Projection!$L$24</f>
        <v/>
      </c>
      <c r="AG577" s="13">
        <f>MIN(W577:AF577)</f>
        <v/>
      </c>
    </row>
    <row r="578">
      <c r="B578" s="2" t="n">
        <v>565</v>
      </c>
      <c r="C578" s="20" t="n">
        <v>-0.633476</v>
      </c>
      <c r="D578" s="20" t="n">
        <v>-0.383561</v>
      </c>
      <c r="E578" s="20" t="n">
        <v>-0.177026</v>
      </c>
      <c r="F578" s="20" t="n">
        <v>1.309041</v>
      </c>
      <c r="G578" s="20" t="n">
        <v>1.200994</v>
      </c>
      <c r="H578" s="20" t="n">
        <v>0.467462</v>
      </c>
      <c r="I578" s="20" t="n">
        <v>0.634181</v>
      </c>
      <c r="J578" s="20" t="n">
        <v>0.350369</v>
      </c>
      <c r="K578" s="20" t="n">
        <v>0.266375</v>
      </c>
      <c r="L578" s="20" t="n">
        <v>1.714379</v>
      </c>
      <c r="M578" s="17">
        <f>Projection!$C$13*EXP($C$5+SQRT($C$4)*C578)+(Projection!$C$20+MAX(0,Projection!$C$14-Projection!$C$13)/Projection!$C$4-Projection!$C$21)*EXP($C$5+SQRT($C$4)*C578)^0.5</f>
        <v/>
      </c>
      <c r="N578" s="17">
        <f>M578*EXP($C$5+SQRT($C$4)*D578)+(Projection!$D$20+MAX(0,Projection!$C$24-M578)/Projection!$C$4-Projection!$D$21)*EXP($C$5+SQRT($C$4)*D578)^0.5</f>
        <v/>
      </c>
      <c r="O578" s="17">
        <f>N578*EXP($C$5+SQRT($C$4)*E578)+(Projection!$E$20+MAX(0,Projection!$D$24-N578)/Projection!$C$4-Projection!$E$21)*EXP($C$5+SQRT($C$4)*E578)^0.5</f>
        <v/>
      </c>
      <c r="P578" s="17">
        <f>O578*EXP($C$5+SQRT($C$4)*F578)+(Projection!$F$20+MAX(0,Projection!$E$24-O578)/Projection!$C$4-Projection!$F$21)*EXP($C$5+SQRT($C$4)*F578)^0.5</f>
        <v/>
      </c>
      <c r="Q578" s="17">
        <f>P578*EXP($C$5+SQRT($C$4)*G578)+(Projection!$G$20+MAX(0,Projection!$F$24-P578)/Projection!$C$4-Projection!$G$21)*EXP($C$5+SQRT($C$4)*G578)^0.5</f>
        <v/>
      </c>
      <c r="R578" s="17">
        <f>Q578*EXP($C$5+SQRT($C$4)*H578)+(Projection!$H$20+MAX(0,Projection!$G$24-Q578)/Projection!$C$4-Projection!$H$21)*EXP($C$5+SQRT($C$4)*H578)^0.5</f>
        <v/>
      </c>
      <c r="S578" s="17">
        <f>R578*EXP($C$5+SQRT($C$4)*I578)+(Projection!$I$20+MAX(0,Projection!$H$24-R578)/Projection!$C$4-Projection!$I$21)*EXP($C$5+SQRT($C$4)*I578)^0.5</f>
        <v/>
      </c>
      <c r="T578" s="17">
        <f>S578*EXP($C$5+SQRT($C$4)*J578)+(Projection!$J$20+MAX(0,Projection!$I$24-S578)/Projection!$C$4-Projection!$J$21)*EXP($C$5+SQRT($C$4)*J578)^0.5</f>
        <v/>
      </c>
      <c r="U578" s="17">
        <f>T578*EXP($C$5+SQRT($C$4)*K578)+(Projection!$K$20+MAX(0,Projection!$J$24-T578)/Projection!$C$4-Projection!$K$21)*EXP($C$5+SQRT($C$4)*K578)^0.5</f>
        <v/>
      </c>
      <c r="V578" s="17">
        <f>U578*EXP($C$5+SQRT($C$4)*L578)+(Projection!$L$20+MAX(0,Projection!$K$24-U578)/Projection!$C$4-Projection!$L$21)*EXP($C$5+SQRT($C$4)*L578)^0.5</f>
        <v/>
      </c>
      <c r="W578" s="13">
        <f>M578/Projection!$C$24</f>
        <v/>
      </c>
      <c r="X578" s="13">
        <f>N578/Projection!$D$24</f>
        <v/>
      </c>
      <c r="Y578" s="13">
        <f>O578/Projection!$E$24</f>
        <v/>
      </c>
      <c r="Z578" s="13">
        <f>P578/Projection!$F$24</f>
        <v/>
      </c>
      <c r="AA578" s="13">
        <f>Q578/Projection!$G$24</f>
        <v/>
      </c>
      <c r="AB578" s="13">
        <f>R578/Projection!$H$24</f>
        <v/>
      </c>
      <c r="AC578" s="13">
        <f>S578/Projection!$I$24</f>
        <v/>
      </c>
      <c r="AD578" s="13">
        <f>T578/Projection!$J$24</f>
        <v/>
      </c>
      <c r="AE578" s="13">
        <f>U578/Projection!$K$24</f>
        <v/>
      </c>
      <c r="AF578" s="13">
        <f>V578/Projection!$L$24</f>
        <v/>
      </c>
      <c r="AG578" s="13">
        <f>MIN(W578:AF578)</f>
        <v/>
      </c>
    </row>
    <row r="579">
      <c r="B579" s="2" t="n">
        <v>566</v>
      </c>
      <c r="C579" s="20" t="n">
        <v>-0.183038</v>
      </c>
      <c r="D579" s="20" t="n">
        <v>-0.146388</v>
      </c>
      <c r="E579" s="20" t="n">
        <v>0.870672</v>
      </c>
      <c r="F579" s="20" t="n">
        <v>-0.101265</v>
      </c>
      <c r="G579" s="20" t="n">
        <v>-0.767696</v>
      </c>
      <c r="H579" s="20" t="n">
        <v>-0.140218</v>
      </c>
      <c r="I579" s="20" t="n">
        <v>-0.438029</v>
      </c>
      <c r="J579" s="20" t="n">
        <v>0.9775160000000001</v>
      </c>
      <c r="K579" s="20" t="n">
        <v>-1.333758</v>
      </c>
      <c r="L579" s="20" t="n">
        <v>0.391451</v>
      </c>
      <c r="M579" s="17">
        <f>Projection!$C$13*EXP($C$5+SQRT($C$4)*C579)+(Projection!$C$20+MAX(0,Projection!$C$14-Projection!$C$13)/Projection!$C$4-Projection!$C$21)*EXP($C$5+SQRT($C$4)*C579)^0.5</f>
        <v/>
      </c>
      <c r="N579" s="17">
        <f>M579*EXP($C$5+SQRT($C$4)*D579)+(Projection!$D$20+MAX(0,Projection!$C$24-M579)/Projection!$C$4-Projection!$D$21)*EXP($C$5+SQRT($C$4)*D579)^0.5</f>
        <v/>
      </c>
      <c r="O579" s="17">
        <f>N579*EXP($C$5+SQRT($C$4)*E579)+(Projection!$E$20+MAX(0,Projection!$D$24-N579)/Projection!$C$4-Projection!$E$21)*EXP($C$5+SQRT($C$4)*E579)^0.5</f>
        <v/>
      </c>
      <c r="P579" s="17">
        <f>O579*EXP($C$5+SQRT($C$4)*F579)+(Projection!$F$20+MAX(0,Projection!$E$24-O579)/Projection!$C$4-Projection!$F$21)*EXP($C$5+SQRT($C$4)*F579)^0.5</f>
        <v/>
      </c>
      <c r="Q579" s="17">
        <f>P579*EXP($C$5+SQRT($C$4)*G579)+(Projection!$G$20+MAX(0,Projection!$F$24-P579)/Projection!$C$4-Projection!$G$21)*EXP($C$5+SQRT($C$4)*G579)^0.5</f>
        <v/>
      </c>
      <c r="R579" s="17">
        <f>Q579*EXP($C$5+SQRT($C$4)*H579)+(Projection!$H$20+MAX(0,Projection!$G$24-Q579)/Projection!$C$4-Projection!$H$21)*EXP($C$5+SQRT($C$4)*H579)^0.5</f>
        <v/>
      </c>
      <c r="S579" s="17">
        <f>R579*EXP($C$5+SQRT($C$4)*I579)+(Projection!$I$20+MAX(0,Projection!$H$24-R579)/Projection!$C$4-Projection!$I$21)*EXP($C$5+SQRT($C$4)*I579)^0.5</f>
        <v/>
      </c>
      <c r="T579" s="17">
        <f>S579*EXP($C$5+SQRT($C$4)*J579)+(Projection!$J$20+MAX(0,Projection!$I$24-S579)/Projection!$C$4-Projection!$J$21)*EXP($C$5+SQRT($C$4)*J579)^0.5</f>
        <v/>
      </c>
      <c r="U579" s="17">
        <f>T579*EXP($C$5+SQRT($C$4)*K579)+(Projection!$K$20+MAX(0,Projection!$J$24-T579)/Projection!$C$4-Projection!$K$21)*EXP($C$5+SQRT($C$4)*K579)^0.5</f>
        <v/>
      </c>
      <c r="V579" s="17">
        <f>U579*EXP($C$5+SQRT($C$4)*L579)+(Projection!$L$20+MAX(0,Projection!$K$24-U579)/Projection!$C$4-Projection!$L$21)*EXP($C$5+SQRT($C$4)*L579)^0.5</f>
        <v/>
      </c>
      <c r="W579" s="13">
        <f>M579/Projection!$C$24</f>
        <v/>
      </c>
      <c r="X579" s="13">
        <f>N579/Projection!$D$24</f>
        <v/>
      </c>
      <c r="Y579" s="13">
        <f>O579/Projection!$E$24</f>
        <v/>
      </c>
      <c r="Z579" s="13">
        <f>P579/Projection!$F$24</f>
        <v/>
      </c>
      <c r="AA579" s="13">
        <f>Q579/Projection!$G$24</f>
        <v/>
      </c>
      <c r="AB579" s="13">
        <f>R579/Projection!$H$24</f>
        <v/>
      </c>
      <c r="AC579" s="13">
        <f>S579/Projection!$I$24</f>
        <v/>
      </c>
      <c r="AD579" s="13">
        <f>T579/Projection!$J$24</f>
        <v/>
      </c>
      <c r="AE579" s="13">
        <f>U579/Projection!$K$24</f>
        <v/>
      </c>
      <c r="AF579" s="13">
        <f>V579/Projection!$L$24</f>
        <v/>
      </c>
      <c r="AG579" s="13">
        <f>MIN(W579:AF579)</f>
        <v/>
      </c>
    </row>
    <row r="580">
      <c r="B580" s="2" t="n">
        <v>567</v>
      </c>
      <c r="C580" s="20" t="n">
        <v>0.190371</v>
      </c>
      <c r="D580" s="20" t="n">
        <v>-2.385541</v>
      </c>
      <c r="E580" s="20" t="n">
        <v>1.49043</v>
      </c>
      <c r="F580" s="20" t="n">
        <v>0.042092</v>
      </c>
      <c r="G580" s="20" t="n">
        <v>-1.223539</v>
      </c>
      <c r="H580" s="20" t="n">
        <v>0.9256259999999999</v>
      </c>
      <c r="I580" s="20" t="n">
        <v>-0.716934</v>
      </c>
      <c r="J580" s="20" t="n">
        <v>-0.05841</v>
      </c>
      <c r="K580" s="20" t="n">
        <v>-2.191846</v>
      </c>
      <c r="L580" s="20" t="n">
        <v>0.524258</v>
      </c>
      <c r="M580" s="17">
        <f>Projection!$C$13*EXP($C$5+SQRT($C$4)*C580)+(Projection!$C$20+MAX(0,Projection!$C$14-Projection!$C$13)/Projection!$C$4-Projection!$C$21)*EXP($C$5+SQRT($C$4)*C580)^0.5</f>
        <v/>
      </c>
      <c r="N580" s="17">
        <f>M580*EXP($C$5+SQRT($C$4)*D580)+(Projection!$D$20+MAX(0,Projection!$C$24-M580)/Projection!$C$4-Projection!$D$21)*EXP($C$5+SQRT($C$4)*D580)^0.5</f>
        <v/>
      </c>
      <c r="O580" s="17">
        <f>N580*EXP($C$5+SQRT($C$4)*E580)+(Projection!$E$20+MAX(0,Projection!$D$24-N580)/Projection!$C$4-Projection!$E$21)*EXP($C$5+SQRT($C$4)*E580)^0.5</f>
        <v/>
      </c>
      <c r="P580" s="17">
        <f>O580*EXP($C$5+SQRT($C$4)*F580)+(Projection!$F$20+MAX(0,Projection!$E$24-O580)/Projection!$C$4-Projection!$F$21)*EXP($C$5+SQRT($C$4)*F580)^0.5</f>
        <v/>
      </c>
      <c r="Q580" s="17">
        <f>P580*EXP($C$5+SQRT($C$4)*G580)+(Projection!$G$20+MAX(0,Projection!$F$24-P580)/Projection!$C$4-Projection!$G$21)*EXP($C$5+SQRT($C$4)*G580)^0.5</f>
        <v/>
      </c>
      <c r="R580" s="17">
        <f>Q580*EXP($C$5+SQRT($C$4)*H580)+(Projection!$H$20+MAX(0,Projection!$G$24-Q580)/Projection!$C$4-Projection!$H$21)*EXP($C$5+SQRT($C$4)*H580)^0.5</f>
        <v/>
      </c>
      <c r="S580" s="17">
        <f>R580*EXP($C$5+SQRT($C$4)*I580)+(Projection!$I$20+MAX(0,Projection!$H$24-R580)/Projection!$C$4-Projection!$I$21)*EXP($C$5+SQRT($C$4)*I580)^0.5</f>
        <v/>
      </c>
      <c r="T580" s="17">
        <f>S580*EXP($C$5+SQRT($C$4)*J580)+(Projection!$J$20+MAX(0,Projection!$I$24-S580)/Projection!$C$4-Projection!$J$21)*EXP($C$5+SQRT($C$4)*J580)^0.5</f>
        <v/>
      </c>
      <c r="U580" s="17">
        <f>T580*EXP($C$5+SQRT($C$4)*K580)+(Projection!$K$20+MAX(0,Projection!$J$24-T580)/Projection!$C$4-Projection!$K$21)*EXP($C$5+SQRT($C$4)*K580)^0.5</f>
        <v/>
      </c>
      <c r="V580" s="17">
        <f>U580*EXP($C$5+SQRT($C$4)*L580)+(Projection!$L$20+MAX(0,Projection!$K$24-U580)/Projection!$C$4-Projection!$L$21)*EXP($C$5+SQRT($C$4)*L580)^0.5</f>
        <v/>
      </c>
      <c r="W580" s="13">
        <f>M580/Projection!$C$24</f>
        <v/>
      </c>
      <c r="X580" s="13">
        <f>N580/Projection!$D$24</f>
        <v/>
      </c>
      <c r="Y580" s="13">
        <f>O580/Projection!$E$24</f>
        <v/>
      </c>
      <c r="Z580" s="13">
        <f>P580/Projection!$F$24</f>
        <v/>
      </c>
      <c r="AA580" s="13">
        <f>Q580/Projection!$G$24</f>
        <v/>
      </c>
      <c r="AB580" s="13">
        <f>R580/Projection!$H$24</f>
        <v/>
      </c>
      <c r="AC580" s="13">
        <f>S580/Projection!$I$24</f>
        <v/>
      </c>
      <c r="AD580" s="13">
        <f>T580/Projection!$J$24</f>
        <v/>
      </c>
      <c r="AE580" s="13">
        <f>U580/Projection!$K$24</f>
        <v/>
      </c>
      <c r="AF580" s="13">
        <f>V580/Projection!$L$24</f>
        <v/>
      </c>
      <c r="AG580" s="13">
        <f>MIN(W580:AF580)</f>
        <v/>
      </c>
    </row>
    <row r="581">
      <c r="B581" s="2" t="n">
        <v>568</v>
      </c>
      <c r="C581" s="20" t="n">
        <v>-0.903303</v>
      </c>
      <c r="D581" s="20" t="n">
        <v>-0.419666</v>
      </c>
      <c r="E581" s="20" t="n">
        <v>-0.745021</v>
      </c>
      <c r="F581" s="20" t="n">
        <v>1.143022</v>
      </c>
      <c r="G581" s="20" t="n">
        <v>1.056912</v>
      </c>
      <c r="H581" s="20" t="n">
        <v>-0.265106</v>
      </c>
      <c r="I581" s="20" t="n">
        <v>-0.065217</v>
      </c>
      <c r="J581" s="20" t="n">
        <v>0.042511</v>
      </c>
      <c r="K581" s="20" t="n">
        <v>1.204022</v>
      </c>
      <c r="L581" s="20" t="n">
        <v>1.307444</v>
      </c>
      <c r="M581" s="17">
        <f>Projection!$C$13*EXP($C$5+SQRT($C$4)*C581)+(Projection!$C$20+MAX(0,Projection!$C$14-Projection!$C$13)/Projection!$C$4-Projection!$C$21)*EXP($C$5+SQRT($C$4)*C581)^0.5</f>
        <v/>
      </c>
      <c r="N581" s="17">
        <f>M581*EXP($C$5+SQRT($C$4)*D581)+(Projection!$D$20+MAX(0,Projection!$C$24-M581)/Projection!$C$4-Projection!$D$21)*EXP($C$5+SQRT($C$4)*D581)^0.5</f>
        <v/>
      </c>
      <c r="O581" s="17">
        <f>N581*EXP($C$5+SQRT($C$4)*E581)+(Projection!$E$20+MAX(0,Projection!$D$24-N581)/Projection!$C$4-Projection!$E$21)*EXP($C$5+SQRT($C$4)*E581)^0.5</f>
        <v/>
      </c>
      <c r="P581" s="17">
        <f>O581*EXP($C$5+SQRT($C$4)*F581)+(Projection!$F$20+MAX(0,Projection!$E$24-O581)/Projection!$C$4-Projection!$F$21)*EXP($C$5+SQRT($C$4)*F581)^0.5</f>
        <v/>
      </c>
      <c r="Q581" s="17">
        <f>P581*EXP($C$5+SQRT($C$4)*G581)+(Projection!$G$20+MAX(0,Projection!$F$24-P581)/Projection!$C$4-Projection!$G$21)*EXP($C$5+SQRT($C$4)*G581)^0.5</f>
        <v/>
      </c>
      <c r="R581" s="17">
        <f>Q581*EXP($C$5+SQRT($C$4)*H581)+(Projection!$H$20+MAX(0,Projection!$G$24-Q581)/Projection!$C$4-Projection!$H$21)*EXP($C$5+SQRT($C$4)*H581)^0.5</f>
        <v/>
      </c>
      <c r="S581" s="17">
        <f>R581*EXP($C$5+SQRT($C$4)*I581)+(Projection!$I$20+MAX(0,Projection!$H$24-R581)/Projection!$C$4-Projection!$I$21)*EXP($C$5+SQRT($C$4)*I581)^0.5</f>
        <v/>
      </c>
      <c r="T581" s="17">
        <f>S581*EXP($C$5+SQRT($C$4)*J581)+(Projection!$J$20+MAX(0,Projection!$I$24-S581)/Projection!$C$4-Projection!$J$21)*EXP($C$5+SQRT($C$4)*J581)^0.5</f>
        <v/>
      </c>
      <c r="U581" s="17">
        <f>T581*EXP($C$5+SQRT($C$4)*K581)+(Projection!$K$20+MAX(0,Projection!$J$24-T581)/Projection!$C$4-Projection!$K$21)*EXP($C$5+SQRT($C$4)*K581)^0.5</f>
        <v/>
      </c>
      <c r="V581" s="17">
        <f>U581*EXP($C$5+SQRT($C$4)*L581)+(Projection!$L$20+MAX(0,Projection!$K$24-U581)/Projection!$C$4-Projection!$L$21)*EXP($C$5+SQRT($C$4)*L581)^0.5</f>
        <v/>
      </c>
      <c r="W581" s="13">
        <f>M581/Projection!$C$24</f>
        <v/>
      </c>
      <c r="X581" s="13">
        <f>N581/Projection!$D$24</f>
        <v/>
      </c>
      <c r="Y581" s="13">
        <f>O581/Projection!$E$24</f>
        <v/>
      </c>
      <c r="Z581" s="13">
        <f>P581/Projection!$F$24</f>
        <v/>
      </c>
      <c r="AA581" s="13">
        <f>Q581/Projection!$G$24</f>
        <v/>
      </c>
      <c r="AB581" s="13">
        <f>R581/Projection!$H$24</f>
        <v/>
      </c>
      <c r="AC581" s="13">
        <f>S581/Projection!$I$24</f>
        <v/>
      </c>
      <c r="AD581" s="13">
        <f>T581/Projection!$J$24</f>
        <v/>
      </c>
      <c r="AE581" s="13">
        <f>U581/Projection!$K$24</f>
        <v/>
      </c>
      <c r="AF581" s="13">
        <f>V581/Projection!$L$24</f>
        <v/>
      </c>
      <c r="AG581" s="13">
        <f>MIN(W581:AF581)</f>
        <v/>
      </c>
    </row>
    <row r="582">
      <c r="B582" s="2" t="n">
        <v>569</v>
      </c>
      <c r="C582" s="20" t="n">
        <v>1.028438</v>
      </c>
      <c r="D582" s="20" t="n">
        <v>0.288856</v>
      </c>
      <c r="E582" s="20" t="n">
        <v>-0.666373</v>
      </c>
      <c r="F582" s="20" t="n">
        <v>0.633879</v>
      </c>
      <c r="G582" s="20" t="n">
        <v>0.271537</v>
      </c>
      <c r="H582" s="20" t="n">
        <v>-0.922395</v>
      </c>
      <c r="I582" s="20" t="n">
        <v>-0.767231</v>
      </c>
      <c r="J582" s="20" t="n">
        <v>-1.653267</v>
      </c>
      <c r="K582" s="20" t="n">
        <v>0.23945</v>
      </c>
      <c r="L582" s="20" t="n">
        <v>-2.081392</v>
      </c>
      <c r="M582" s="17">
        <f>Projection!$C$13*EXP($C$5+SQRT($C$4)*C582)+(Projection!$C$20+MAX(0,Projection!$C$14-Projection!$C$13)/Projection!$C$4-Projection!$C$21)*EXP($C$5+SQRT($C$4)*C582)^0.5</f>
        <v/>
      </c>
      <c r="N582" s="17">
        <f>M582*EXP($C$5+SQRT($C$4)*D582)+(Projection!$D$20+MAX(0,Projection!$C$24-M582)/Projection!$C$4-Projection!$D$21)*EXP($C$5+SQRT($C$4)*D582)^0.5</f>
        <v/>
      </c>
      <c r="O582" s="17">
        <f>N582*EXP($C$5+SQRT($C$4)*E582)+(Projection!$E$20+MAX(0,Projection!$D$24-N582)/Projection!$C$4-Projection!$E$21)*EXP($C$5+SQRT($C$4)*E582)^0.5</f>
        <v/>
      </c>
      <c r="P582" s="17">
        <f>O582*EXP($C$5+SQRT($C$4)*F582)+(Projection!$F$20+MAX(0,Projection!$E$24-O582)/Projection!$C$4-Projection!$F$21)*EXP($C$5+SQRT($C$4)*F582)^0.5</f>
        <v/>
      </c>
      <c r="Q582" s="17">
        <f>P582*EXP($C$5+SQRT($C$4)*G582)+(Projection!$G$20+MAX(0,Projection!$F$24-P582)/Projection!$C$4-Projection!$G$21)*EXP($C$5+SQRT($C$4)*G582)^0.5</f>
        <v/>
      </c>
      <c r="R582" s="17">
        <f>Q582*EXP($C$5+SQRT($C$4)*H582)+(Projection!$H$20+MAX(0,Projection!$G$24-Q582)/Projection!$C$4-Projection!$H$21)*EXP($C$5+SQRT($C$4)*H582)^0.5</f>
        <v/>
      </c>
      <c r="S582" s="17">
        <f>R582*EXP($C$5+SQRT($C$4)*I582)+(Projection!$I$20+MAX(0,Projection!$H$24-R582)/Projection!$C$4-Projection!$I$21)*EXP($C$5+SQRT($C$4)*I582)^0.5</f>
        <v/>
      </c>
      <c r="T582" s="17">
        <f>S582*EXP($C$5+SQRT($C$4)*J582)+(Projection!$J$20+MAX(0,Projection!$I$24-S582)/Projection!$C$4-Projection!$J$21)*EXP($C$5+SQRT($C$4)*J582)^0.5</f>
        <v/>
      </c>
      <c r="U582" s="17">
        <f>T582*EXP($C$5+SQRT($C$4)*K582)+(Projection!$K$20+MAX(0,Projection!$J$24-T582)/Projection!$C$4-Projection!$K$21)*EXP($C$5+SQRT($C$4)*K582)^0.5</f>
        <v/>
      </c>
      <c r="V582" s="17">
        <f>U582*EXP($C$5+SQRT($C$4)*L582)+(Projection!$L$20+MAX(0,Projection!$K$24-U582)/Projection!$C$4-Projection!$L$21)*EXP($C$5+SQRT($C$4)*L582)^0.5</f>
        <v/>
      </c>
      <c r="W582" s="13">
        <f>M582/Projection!$C$24</f>
        <v/>
      </c>
      <c r="X582" s="13">
        <f>N582/Projection!$D$24</f>
        <v/>
      </c>
      <c r="Y582" s="13">
        <f>O582/Projection!$E$24</f>
        <v/>
      </c>
      <c r="Z582" s="13">
        <f>P582/Projection!$F$24</f>
        <v/>
      </c>
      <c r="AA582" s="13">
        <f>Q582/Projection!$G$24</f>
        <v/>
      </c>
      <c r="AB582" s="13">
        <f>R582/Projection!$H$24</f>
        <v/>
      </c>
      <c r="AC582" s="13">
        <f>S582/Projection!$I$24</f>
        <v/>
      </c>
      <c r="AD582" s="13">
        <f>T582/Projection!$J$24</f>
        <v/>
      </c>
      <c r="AE582" s="13">
        <f>U582/Projection!$K$24</f>
        <v/>
      </c>
      <c r="AF582" s="13">
        <f>V582/Projection!$L$24</f>
        <v/>
      </c>
      <c r="AG582" s="13">
        <f>MIN(W582:AF582)</f>
        <v/>
      </c>
    </row>
    <row r="583">
      <c r="B583" s="2" t="n">
        <v>570</v>
      </c>
      <c r="C583" s="20" t="n">
        <v>0.02682</v>
      </c>
      <c r="D583" s="20" t="n">
        <v>0.17361</v>
      </c>
      <c r="E583" s="20" t="n">
        <v>-0.111104</v>
      </c>
      <c r="F583" s="20" t="n">
        <v>-1.0422</v>
      </c>
      <c r="G583" s="20" t="n">
        <v>-0.019529</v>
      </c>
      <c r="H583" s="20" t="n">
        <v>-0.03492</v>
      </c>
      <c r="I583" s="20" t="n">
        <v>1.534088</v>
      </c>
      <c r="J583" s="20" t="n">
        <v>-0.470611</v>
      </c>
      <c r="K583" s="20" t="n">
        <v>-0.728427</v>
      </c>
      <c r="L583" s="20" t="n">
        <v>-0.034858</v>
      </c>
      <c r="M583" s="17">
        <f>Projection!$C$13*EXP($C$5+SQRT($C$4)*C583)+(Projection!$C$20+MAX(0,Projection!$C$14-Projection!$C$13)/Projection!$C$4-Projection!$C$21)*EXP($C$5+SQRT($C$4)*C583)^0.5</f>
        <v/>
      </c>
      <c r="N583" s="17">
        <f>M583*EXP($C$5+SQRT($C$4)*D583)+(Projection!$D$20+MAX(0,Projection!$C$24-M583)/Projection!$C$4-Projection!$D$21)*EXP($C$5+SQRT($C$4)*D583)^0.5</f>
        <v/>
      </c>
      <c r="O583" s="17">
        <f>N583*EXP($C$5+SQRT($C$4)*E583)+(Projection!$E$20+MAX(0,Projection!$D$24-N583)/Projection!$C$4-Projection!$E$21)*EXP($C$5+SQRT($C$4)*E583)^0.5</f>
        <v/>
      </c>
      <c r="P583" s="17">
        <f>O583*EXP($C$5+SQRT($C$4)*F583)+(Projection!$F$20+MAX(0,Projection!$E$24-O583)/Projection!$C$4-Projection!$F$21)*EXP($C$5+SQRT($C$4)*F583)^0.5</f>
        <v/>
      </c>
      <c r="Q583" s="17">
        <f>P583*EXP($C$5+SQRT($C$4)*G583)+(Projection!$G$20+MAX(0,Projection!$F$24-P583)/Projection!$C$4-Projection!$G$21)*EXP($C$5+SQRT($C$4)*G583)^0.5</f>
        <v/>
      </c>
      <c r="R583" s="17">
        <f>Q583*EXP($C$5+SQRT($C$4)*H583)+(Projection!$H$20+MAX(0,Projection!$G$24-Q583)/Projection!$C$4-Projection!$H$21)*EXP($C$5+SQRT($C$4)*H583)^0.5</f>
        <v/>
      </c>
      <c r="S583" s="17">
        <f>R583*EXP($C$5+SQRT($C$4)*I583)+(Projection!$I$20+MAX(0,Projection!$H$24-R583)/Projection!$C$4-Projection!$I$21)*EXP($C$5+SQRT($C$4)*I583)^0.5</f>
        <v/>
      </c>
      <c r="T583" s="17">
        <f>S583*EXP($C$5+SQRT($C$4)*J583)+(Projection!$J$20+MAX(0,Projection!$I$24-S583)/Projection!$C$4-Projection!$J$21)*EXP($C$5+SQRT($C$4)*J583)^0.5</f>
        <v/>
      </c>
      <c r="U583" s="17">
        <f>T583*EXP($C$5+SQRT($C$4)*K583)+(Projection!$K$20+MAX(0,Projection!$J$24-T583)/Projection!$C$4-Projection!$K$21)*EXP($C$5+SQRT($C$4)*K583)^0.5</f>
        <v/>
      </c>
      <c r="V583" s="17">
        <f>U583*EXP($C$5+SQRT($C$4)*L583)+(Projection!$L$20+MAX(0,Projection!$K$24-U583)/Projection!$C$4-Projection!$L$21)*EXP($C$5+SQRT($C$4)*L583)^0.5</f>
        <v/>
      </c>
      <c r="W583" s="13">
        <f>M583/Projection!$C$24</f>
        <v/>
      </c>
      <c r="X583" s="13">
        <f>N583/Projection!$D$24</f>
        <v/>
      </c>
      <c r="Y583" s="13">
        <f>O583/Projection!$E$24</f>
        <v/>
      </c>
      <c r="Z583" s="13">
        <f>P583/Projection!$F$24</f>
        <v/>
      </c>
      <c r="AA583" s="13">
        <f>Q583/Projection!$G$24</f>
        <v/>
      </c>
      <c r="AB583" s="13">
        <f>R583/Projection!$H$24</f>
        <v/>
      </c>
      <c r="AC583" s="13">
        <f>S583/Projection!$I$24</f>
        <v/>
      </c>
      <c r="AD583" s="13">
        <f>T583/Projection!$J$24</f>
        <v/>
      </c>
      <c r="AE583" s="13">
        <f>U583/Projection!$K$24</f>
        <v/>
      </c>
      <c r="AF583" s="13">
        <f>V583/Projection!$L$24</f>
        <v/>
      </c>
      <c r="AG583" s="13">
        <f>MIN(W583:AF583)</f>
        <v/>
      </c>
    </row>
    <row r="584">
      <c r="B584" s="2" t="n">
        <v>571</v>
      </c>
      <c r="C584" s="20" t="n">
        <v>-1.246661</v>
      </c>
      <c r="D584" s="20" t="n">
        <v>-0.143354</v>
      </c>
      <c r="E584" s="20" t="n">
        <v>2.183613</v>
      </c>
      <c r="F584" s="20" t="n">
        <v>-0.698932</v>
      </c>
      <c r="G584" s="20" t="n">
        <v>1.405141</v>
      </c>
      <c r="H584" s="20" t="n">
        <v>0.034472</v>
      </c>
      <c r="I584" s="20" t="n">
        <v>0.078044</v>
      </c>
      <c r="J584" s="20" t="n">
        <v>-1.313506</v>
      </c>
      <c r="K584" s="20" t="n">
        <v>-0.463048</v>
      </c>
      <c r="L584" s="20" t="n">
        <v>0.449843</v>
      </c>
      <c r="M584" s="17">
        <f>Projection!$C$13*EXP($C$5+SQRT($C$4)*C584)+(Projection!$C$20+MAX(0,Projection!$C$14-Projection!$C$13)/Projection!$C$4-Projection!$C$21)*EXP($C$5+SQRT($C$4)*C584)^0.5</f>
        <v/>
      </c>
      <c r="N584" s="17">
        <f>M584*EXP($C$5+SQRT($C$4)*D584)+(Projection!$D$20+MAX(0,Projection!$C$24-M584)/Projection!$C$4-Projection!$D$21)*EXP($C$5+SQRT($C$4)*D584)^0.5</f>
        <v/>
      </c>
      <c r="O584" s="17">
        <f>N584*EXP($C$5+SQRT($C$4)*E584)+(Projection!$E$20+MAX(0,Projection!$D$24-N584)/Projection!$C$4-Projection!$E$21)*EXP($C$5+SQRT($C$4)*E584)^0.5</f>
        <v/>
      </c>
      <c r="P584" s="17">
        <f>O584*EXP($C$5+SQRT($C$4)*F584)+(Projection!$F$20+MAX(0,Projection!$E$24-O584)/Projection!$C$4-Projection!$F$21)*EXP($C$5+SQRT($C$4)*F584)^0.5</f>
        <v/>
      </c>
      <c r="Q584" s="17">
        <f>P584*EXP($C$5+SQRT($C$4)*G584)+(Projection!$G$20+MAX(0,Projection!$F$24-P584)/Projection!$C$4-Projection!$G$21)*EXP($C$5+SQRT($C$4)*G584)^0.5</f>
        <v/>
      </c>
      <c r="R584" s="17">
        <f>Q584*EXP($C$5+SQRT($C$4)*H584)+(Projection!$H$20+MAX(0,Projection!$G$24-Q584)/Projection!$C$4-Projection!$H$21)*EXP($C$5+SQRT($C$4)*H584)^0.5</f>
        <v/>
      </c>
      <c r="S584" s="17">
        <f>R584*EXP($C$5+SQRT($C$4)*I584)+(Projection!$I$20+MAX(0,Projection!$H$24-R584)/Projection!$C$4-Projection!$I$21)*EXP($C$5+SQRT($C$4)*I584)^0.5</f>
        <v/>
      </c>
      <c r="T584" s="17">
        <f>S584*EXP($C$5+SQRT($C$4)*J584)+(Projection!$J$20+MAX(0,Projection!$I$24-S584)/Projection!$C$4-Projection!$J$21)*EXP($C$5+SQRT($C$4)*J584)^0.5</f>
        <v/>
      </c>
      <c r="U584" s="17">
        <f>T584*EXP($C$5+SQRT($C$4)*K584)+(Projection!$K$20+MAX(0,Projection!$J$24-T584)/Projection!$C$4-Projection!$K$21)*EXP($C$5+SQRT($C$4)*K584)^0.5</f>
        <v/>
      </c>
      <c r="V584" s="17">
        <f>U584*EXP($C$5+SQRT($C$4)*L584)+(Projection!$L$20+MAX(0,Projection!$K$24-U584)/Projection!$C$4-Projection!$L$21)*EXP($C$5+SQRT($C$4)*L584)^0.5</f>
        <v/>
      </c>
      <c r="W584" s="13">
        <f>M584/Projection!$C$24</f>
        <v/>
      </c>
      <c r="X584" s="13">
        <f>N584/Projection!$D$24</f>
        <v/>
      </c>
      <c r="Y584" s="13">
        <f>O584/Projection!$E$24</f>
        <v/>
      </c>
      <c r="Z584" s="13">
        <f>P584/Projection!$F$24</f>
        <v/>
      </c>
      <c r="AA584" s="13">
        <f>Q584/Projection!$G$24</f>
        <v/>
      </c>
      <c r="AB584" s="13">
        <f>R584/Projection!$H$24</f>
        <v/>
      </c>
      <c r="AC584" s="13">
        <f>S584/Projection!$I$24</f>
        <v/>
      </c>
      <c r="AD584" s="13">
        <f>T584/Projection!$J$24</f>
        <v/>
      </c>
      <c r="AE584" s="13">
        <f>U584/Projection!$K$24</f>
        <v/>
      </c>
      <c r="AF584" s="13">
        <f>V584/Projection!$L$24</f>
        <v/>
      </c>
      <c r="AG584" s="13">
        <f>MIN(W584:AF584)</f>
        <v/>
      </c>
    </row>
    <row r="585">
      <c r="B585" s="2" t="n">
        <v>572</v>
      </c>
      <c r="C585" s="20" t="n">
        <v>-0.135677</v>
      </c>
      <c r="D585" s="20" t="n">
        <v>-1.174831</v>
      </c>
      <c r="E585" s="20" t="n">
        <v>-0.486583</v>
      </c>
      <c r="F585" s="20" t="n">
        <v>-0.388112</v>
      </c>
      <c r="G585" s="20" t="n">
        <v>-1.014283</v>
      </c>
      <c r="H585" s="20" t="n">
        <v>-0.216751</v>
      </c>
      <c r="I585" s="20" t="n">
        <v>0.623845</v>
      </c>
      <c r="J585" s="20" t="n">
        <v>-1.008674</v>
      </c>
      <c r="K585" s="20" t="n">
        <v>0.625121</v>
      </c>
      <c r="L585" s="20" t="n">
        <v>-0.777676</v>
      </c>
      <c r="M585" s="17">
        <f>Projection!$C$13*EXP($C$5+SQRT($C$4)*C585)+(Projection!$C$20+MAX(0,Projection!$C$14-Projection!$C$13)/Projection!$C$4-Projection!$C$21)*EXP($C$5+SQRT($C$4)*C585)^0.5</f>
        <v/>
      </c>
      <c r="N585" s="17">
        <f>M585*EXP($C$5+SQRT($C$4)*D585)+(Projection!$D$20+MAX(0,Projection!$C$24-M585)/Projection!$C$4-Projection!$D$21)*EXP($C$5+SQRT($C$4)*D585)^0.5</f>
        <v/>
      </c>
      <c r="O585" s="17">
        <f>N585*EXP($C$5+SQRT($C$4)*E585)+(Projection!$E$20+MAX(0,Projection!$D$24-N585)/Projection!$C$4-Projection!$E$21)*EXP($C$5+SQRT($C$4)*E585)^0.5</f>
        <v/>
      </c>
      <c r="P585" s="17">
        <f>O585*EXP($C$5+SQRT($C$4)*F585)+(Projection!$F$20+MAX(0,Projection!$E$24-O585)/Projection!$C$4-Projection!$F$21)*EXP($C$5+SQRT($C$4)*F585)^0.5</f>
        <v/>
      </c>
      <c r="Q585" s="17">
        <f>P585*EXP($C$5+SQRT($C$4)*G585)+(Projection!$G$20+MAX(0,Projection!$F$24-P585)/Projection!$C$4-Projection!$G$21)*EXP($C$5+SQRT($C$4)*G585)^0.5</f>
        <v/>
      </c>
      <c r="R585" s="17">
        <f>Q585*EXP($C$5+SQRT($C$4)*H585)+(Projection!$H$20+MAX(0,Projection!$G$24-Q585)/Projection!$C$4-Projection!$H$21)*EXP($C$5+SQRT($C$4)*H585)^0.5</f>
        <v/>
      </c>
      <c r="S585" s="17">
        <f>R585*EXP($C$5+SQRT($C$4)*I585)+(Projection!$I$20+MAX(0,Projection!$H$24-R585)/Projection!$C$4-Projection!$I$21)*EXP($C$5+SQRT($C$4)*I585)^0.5</f>
        <v/>
      </c>
      <c r="T585" s="17">
        <f>S585*EXP($C$5+SQRT($C$4)*J585)+(Projection!$J$20+MAX(0,Projection!$I$24-S585)/Projection!$C$4-Projection!$J$21)*EXP($C$5+SQRT($C$4)*J585)^0.5</f>
        <v/>
      </c>
      <c r="U585" s="17">
        <f>T585*EXP($C$5+SQRT($C$4)*K585)+(Projection!$K$20+MAX(0,Projection!$J$24-T585)/Projection!$C$4-Projection!$K$21)*EXP($C$5+SQRT($C$4)*K585)^0.5</f>
        <v/>
      </c>
      <c r="V585" s="17">
        <f>U585*EXP($C$5+SQRT($C$4)*L585)+(Projection!$L$20+MAX(0,Projection!$K$24-U585)/Projection!$C$4-Projection!$L$21)*EXP($C$5+SQRT($C$4)*L585)^0.5</f>
        <v/>
      </c>
      <c r="W585" s="13">
        <f>M585/Projection!$C$24</f>
        <v/>
      </c>
      <c r="X585" s="13">
        <f>N585/Projection!$D$24</f>
        <v/>
      </c>
      <c r="Y585" s="13">
        <f>O585/Projection!$E$24</f>
        <v/>
      </c>
      <c r="Z585" s="13">
        <f>P585/Projection!$F$24</f>
        <v/>
      </c>
      <c r="AA585" s="13">
        <f>Q585/Projection!$G$24</f>
        <v/>
      </c>
      <c r="AB585" s="13">
        <f>R585/Projection!$H$24</f>
        <v/>
      </c>
      <c r="AC585" s="13">
        <f>S585/Projection!$I$24</f>
        <v/>
      </c>
      <c r="AD585" s="13">
        <f>T585/Projection!$J$24</f>
        <v/>
      </c>
      <c r="AE585" s="13">
        <f>U585/Projection!$K$24</f>
        <v/>
      </c>
      <c r="AF585" s="13">
        <f>V585/Projection!$L$24</f>
        <v/>
      </c>
      <c r="AG585" s="13">
        <f>MIN(W585:AF585)</f>
        <v/>
      </c>
    </row>
    <row r="586">
      <c r="B586" s="2" t="n">
        <v>573</v>
      </c>
      <c r="C586" s="20" t="n">
        <v>-0.830423</v>
      </c>
      <c r="D586" s="20" t="n">
        <v>-0.788575</v>
      </c>
      <c r="E586" s="20" t="n">
        <v>-0.910284</v>
      </c>
      <c r="F586" s="20" t="n">
        <v>-1.40782</v>
      </c>
      <c r="G586" s="20" t="n">
        <v>-0.594878</v>
      </c>
      <c r="H586" s="20" t="n">
        <v>-0.583542</v>
      </c>
      <c r="I586" s="20" t="n">
        <v>-1.275878</v>
      </c>
      <c r="J586" s="20" t="n">
        <v>-1.35275</v>
      </c>
      <c r="K586" s="20" t="n">
        <v>0.952881</v>
      </c>
      <c r="L586" s="20" t="n">
        <v>-0.296926</v>
      </c>
      <c r="M586" s="17">
        <f>Projection!$C$13*EXP($C$5+SQRT($C$4)*C586)+(Projection!$C$20+MAX(0,Projection!$C$14-Projection!$C$13)/Projection!$C$4-Projection!$C$21)*EXP($C$5+SQRT($C$4)*C586)^0.5</f>
        <v/>
      </c>
      <c r="N586" s="17">
        <f>M586*EXP($C$5+SQRT($C$4)*D586)+(Projection!$D$20+MAX(0,Projection!$C$24-M586)/Projection!$C$4-Projection!$D$21)*EXP($C$5+SQRT($C$4)*D586)^0.5</f>
        <v/>
      </c>
      <c r="O586" s="17">
        <f>N586*EXP($C$5+SQRT($C$4)*E586)+(Projection!$E$20+MAX(0,Projection!$D$24-N586)/Projection!$C$4-Projection!$E$21)*EXP($C$5+SQRT($C$4)*E586)^0.5</f>
        <v/>
      </c>
      <c r="P586" s="17">
        <f>O586*EXP($C$5+SQRT($C$4)*F586)+(Projection!$F$20+MAX(0,Projection!$E$24-O586)/Projection!$C$4-Projection!$F$21)*EXP($C$5+SQRT($C$4)*F586)^0.5</f>
        <v/>
      </c>
      <c r="Q586" s="17">
        <f>P586*EXP($C$5+SQRT($C$4)*G586)+(Projection!$G$20+MAX(0,Projection!$F$24-P586)/Projection!$C$4-Projection!$G$21)*EXP($C$5+SQRT($C$4)*G586)^0.5</f>
        <v/>
      </c>
      <c r="R586" s="17">
        <f>Q586*EXP($C$5+SQRT($C$4)*H586)+(Projection!$H$20+MAX(0,Projection!$G$24-Q586)/Projection!$C$4-Projection!$H$21)*EXP($C$5+SQRT($C$4)*H586)^0.5</f>
        <v/>
      </c>
      <c r="S586" s="17">
        <f>R586*EXP($C$5+SQRT($C$4)*I586)+(Projection!$I$20+MAX(0,Projection!$H$24-R586)/Projection!$C$4-Projection!$I$21)*EXP($C$5+SQRT($C$4)*I586)^0.5</f>
        <v/>
      </c>
      <c r="T586" s="17">
        <f>S586*EXP($C$5+SQRT($C$4)*J586)+(Projection!$J$20+MAX(0,Projection!$I$24-S586)/Projection!$C$4-Projection!$J$21)*EXP($C$5+SQRT($C$4)*J586)^0.5</f>
        <v/>
      </c>
      <c r="U586" s="17">
        <f>T586*EXP($C$5+SQRT($C$4)*K586)+(Projection!$K$20+MAX(0,Projection!$J$24-T586)/Projection!$C$4-Projection!$K$21)*EXP($C$5+SQRT($C$4)*K586)^0.5</f>
        <v/>
      </c>
      <c r="V586" s="17">
        <f>U586*EXP($C$5+SQRT($C$4)*L586)+(Projection!$L$20+MAX(0,Projection!$K$24-U586)/Projection!$C$4-Projection!$L$21)*EXP($C$5+SQRT($C$4)*L586)^0.5</f>
        <v/>
      </c>
      <c r="W586" s="13">
        <f>M586/Projection!$C$24</f>
        <v/>
      </c>
      <c r="X586" s="13">
        <f>N586/Projection!$D$24</f>
        <v/>
      </c>
      <c r="Y586" s="13">
        <f>O586/Projection!$E$24</f>
        <v/>
      </c>
      <c r="Z586" s="13">
        <f>P586/Projection!$F$24</f>
        <v/>
      </c>
      <c r="AA586" s="13">
        <f>Q586/Projection!$G$24</f>
        <v/>
      </c>
      <c r="AB586" s="13">
        <f>R586/Projection!$H$24</f>
        <v/>
      </c>
      <c r="AC586" s="13">
        <f>S586/Projection!$I$24</f>
        <v/>
      </c>
      <c r="AD586" s="13">
        <f>T586/Projection!$J$24</f>
        <v/>
      </c>
      <c r="AE586" s="13">
        <f>U586/Projection!$K$24</f>
        <v/>
      </c>
      <c r="AF586" s="13">
        <f>V586/Projection!$L$24</f>
        <v/>
      </c>
      <c r="AG586" s="13">
        <f>MIN(W586:AF586)</f>
        <v/>
      </c>
    </row>
    <row r="587">
      <c r="B587" s="2" t="n">
        <v>574</v>
      </c>
      <c r="C587" s="20" t="n">
        <v>1.20815</v>
      </c>
      <c r="D587" s="20" t="n">
        <v>0.848298</v>
      </c>
      <c r="E587" s="20" t="n">
        <v>2.118524</v>
      </c>
      <c r="F587" s="20" t="n">
        <v>1.66321</v>
      </c>
      <c r="G587" s="20" t="n">
        <v>0.496581</v>
      </c>
      <c r="H587" s="20" t="n">
        <v>0.403172</v>
      </c>
      <c r="I587" s="20" t="n">
        <v>-0.008505</v>
      </c>
      <c r="J587" s="20" t="n">
        <v>0.908987</v>
      </c>
      <c r="K587" s="20" t="n">
        <v>-1.689598</v>
      </c>
      <c r="L587" s="20" t="n">
        <v>0.62346</v>
      </c>
      <c r="M587" s="17">
        <f>Projection!$C$13*EXP($C$5+SQRT($C$4)*C587)+(Projection!$C$20+MAX(0,Projection!$C$14-Projection!$C$13)/Projection!$C$4-Projection!$C$21)*EXP($C$5+SQRT($C$4)*C587)^0.5</f>
        <v/>
      </c>
      <c r="N587" s="17">
        <f>M587*EXP($C$5+SQRT($C$4)*D587)+(Projection!$D$20+MAX(0,Projection!$C$24-M587)/Projection!$C$4-Projection!$D$21)*EXP($C$5+SQRT($C$4)*D587)^0.5</f>
        <v/>
      </c>
      <c r="O587" s="17">
        <f>N587*EXP($C$5+SQRT($C$4)*E587)+(Projection!$E$20+MAX(0,Projection!$D$24-N587)/Projection!$C$4-Projection!$E$21)*EXP($C$5+SQRT($C$4)*E587)^0.5</f>
        <v/>
      </c>
      <c r="P587" s="17">
        <f>O587*EXP($C$5+SQRT($C$4)*F587)+(Projection!$F$20+MAX(0,Projection!$E$24-O587)/Projection!$C$4-Projection!$F$21)*EXP($C$5+SQRT($C$4)*F587)^0.5</f>
        <v/>
      </c>
      <c r="Q587" s="17">
        <f>P587*EXP($C$5+SQRT($C$4)*G587)+(Projection!$G$20+MAX(0,Projection!$F$24-P587)/Projection!$C$4-Projection!$G$21)*EXP($C$5+SQRT($C$4)*G587)^0.5</f>
        <v/>
      </c>
      <c r="R587" s="17">
        <f>Q587*EXP($C$5+SQRT($C$4)*H587)+(Projection!$H$20+MAX(0,Projection!$G$24-Q587)/Projection!$C$4-Projection!$H$21)*EXP($C$5+SQRT($C$4)*H587)^0.5</f>
        <v/>
      </c>
      <c r="S587" s="17">
        <f>R587*EXP($C$5+SQRT($C$4)*I587)+(Projection!$I$20+MAX(0,Projection!$H$24-R587)/Projection!$C$4-Projection!$I$21)*EXP($C$5+SQRT($C$4)*I587)^0.5</f>
        <v/>
      </c>
      <c r="T587" s="17">
        <f>S587*EXP($C$5+SQRT($C$4)*J587)+(Projection!$J$20+MAX(0,Projection!$I$24-S587)/Projection!$C$4-Projection!$J$21)*EXP($C$5+SQRT($C$4)*J587)^0.5</f>
        <v/>
      </c>
      <c r="U587" s="17">
        <f>T587*EXP($C$5+SQRT($C$4)*K587)+(Projection!$K$20+MAX(0,Projection!$J$24-T587)/Projection!$C$4-Projection!$K$21)*EXP($C$5+SQRT($C$4)*K587)^0.5</f>
        <v/>
      </c>
      <c r="V587" s="17">
        <f>U587*EXP($C$5+SQRT($C$4)*L587)+(Projection!$L$20+MAX(0,Projection!$K$24-U587)/Projection!$C$4-Projection!$L$21)*EXP($C$5+SQRT($C$4)*L587)^0.5</f>
        <v/>
      </c>
      <c r="W587" s="13">
        <f>M587/Projection!$C$24</f>
        <v/>
      </c>
      <c r="X587" s="13">
        <f>N587/Projection!$D$24</f>
        <v/>
      </c>
      <c r="Y587" s="13">
        <f>O587/Projection!$E$24</f>
        <v/>
      </c>
      <c r="Z587" s="13">
        <f>P587/Projection!$F$24</f>
        <v/>
      </c>
      <c r="AA587" s="13">
        <f>Q587/Projection!$G$24</f>
        <v/>
      </c>
      <c r="AB587" s="13">
        <f>R587/Projection!$H$24</f>
        <v/>
      </c>
      <c r="AC587" s="13">
        <f>S587/Projection!$I$24</f>
        <v/>
      </c>
      <c r="AD587" s="13">
        <f>T587/Projection!$J$24</f>
        <v/>
      </c>
      <c r="AE587" s="13">
        <f>U587/Projection!$K$24</f>
        <v/>
      </c>
      <c r="AF587" s="13">
        <f>V587/Projection!$L$24</f>
        <v/>
      </c>
      <c r="AG587" s="13">
        <f>MIN(W587:AF587)</f>
        <v/>
      </c>
    </row>
    <row r="588">
      <c r="B588" s="2" t="n">
        <v>575</v>
      </c>
      <c r="C588" s="20" t="n">
        <v>1.240016</v>
      </c>
      <c r="D588" s="20" t="n">
        <v>1.734261</v>
      </c>
      <c r="E588" s="20" t="n">
        <v>-0.843732</v>
      </c>
      <c r="F588" s="20" t="n">
        <v>1.241998</v>
      </c>
      <c r="G588" s="20" t="n">
        <v>-0.07425</v>
      </c>
      <c r="H588" s="20" t="n">
        <v>-0.103291</v>
      </c>
      <c r="I588" s="20" t="n">
        <v>0.550736</v>
      </c>
      <c r="J588" s="20" t="n">
        <v>-0.050189</v>
      </c>
      <c r="K588" s="20" t="n">
        <v>-0.957355</v>
      </c>
      <c r="L588" s="20" t="n">
        <v>-0.117192</v>
      </c>
      <c r="M588" s="17">
        <f>Projection!$C$13*EXP($C$5+SQRT($C$4)*C588)+(Projection!$C$20+MAX(0,Projection!$C$14-Projection!$C$13)/Projection!$C$4-Projection!$C$21)*EXP($C$5+SQRT($C$4)*C588)^0.5</f>
        <v/>
      </c>
      <c r="N588" s="17">
        <f>M588*EXP($C$5+SQRT($C$4)*D588)+(Projection!$D$20+MAX(0,Projection!$C$24-M588)/Projection!$C$4-Projection!$D$21)*EXP($C$5+SQRT($C$4)*D588)^0.5</f>
        <v/>
      </c>
      <c r="O588" s="17">
        <f>N588*EXP($C$5+SQRT($C$4)*E588)+(Projection!$E$20+MAX(0,Projection!$D$24-N588)/Projection!$C$4-Projection!$E$21)*EXP($C$5+SQRT($C$4)*E588)^0.5</f>
        <v/>
      </c>
      <c r="P588" s="17">
        <f>O588*EXP($C$5+SQRT($C$4)*F588)+(Projection!$F$20+MAX(0,Projection!$E$24-O588)/Projection!$C$4-Projection!$F$21)*EXP($C$5+SQRT($C$4)*F588)^0.5</f>
        <v/>
      </c>
      <c r="Q588" s="17">
        <f>P588*EXP($C$5+SQRT($C$4)*G588)+(Projection!$G$20+MAX(0,Projection!$F$24-P588)/Projection!$C$4-Projection!$G$21)*EXP($C$5+SQRT($C$4)*G588)^0.5</f>
        <v/>
      </c>
      <c r="R588" s="17">
        <f>Q588*EXP($C$5+SQRT($C$4)*H588)+(Projection!$H$20+MAX(0,Projection!$G$24-Q588)/Projection!$C$4-Projection!$H$21)*EXP($C$5+SQRT($C$4)*H588)^0.5</f>
        <v/>
      </c>
      <c r="S588" s="17">
        <f>R588*EXP($C$5+SQRT($C$4)*I588)+(Projection!$I$20+MAX(0,Projection!$H$24-R588)/Projection!$C$4-Projection!$I$21)*EXP($C$5+SQRT($C$4)*I588)^0.5</f>
        <v/>
      </c>
      <c r="T588" s="17">
        <f>S588*EXP($C$5+SQRT($C$4)*J588)+(Projection!$J$20+MAX(0,Projection!$I$24-S588)/Projection!$C$4-Projection!$J$21)*EXP($C$5+SQRT($C$4)*J588)^0.5</f>
        <v/>
      </c>
      <c r="U588" s="17">
        <f>T588*EXP($C$5+SQRT($C$4)*K588)+(Projection!$K$20+MAX(0,Projection!$J$24-T588)/Projection!$C$4-Projection!$K$21)*EXP($C$5+SQRT($C$4)*K588)^0.5</f>
        <v/>
      </c>
      <c r="V588" s="17">
        <f>U588*EXP($C$5+SQRT($C$4)*L588)+(Projection!$L$20+MAX(0,Projection!$K$24-U588)/Projection!$C$4-Projection!$L$21)*EXP($C$5+SQRT($C$4)*L588)^0.5</f>
        <v/>
      </c>
      <c r="W588" s="13">
        <f>M588/Projection!$C$24</f>
        <v/>
      </c>
      <c r="X588" s="13">
        <f>N588/Projection!$D$24</f>
        <v/>
      </c>
      <c r="Y588" s="13">
        <f>O588/Projection!$E$24</f>
        <v/>
      </c>
      <c r="Z588" s="13">
        <f>P588/Projection!$F$24</f>
        <v/>
      </c>
      <c r="AA588" s="13">
        <f>Q588/Projection!$G$24</f>
        <v/>
      </c>
      <c r="AB588" s="13">
        <f>R588/Projection!$H$24</f>
        <v/>
      </c>
      <c r="AC588" s="13">
        <f>S588/Projection!$I$24</f>
        <v/>
      </c>
      <c r="AD588" s="13">
        <f>T588/Projection!$J$24</f>
        <v/>
      </c>
      <c r="AE588" s="13">
        <f>U588/Projection!$K$24</f>
        <v/>
      </c>
      <c r="AF588" s="13">
        <f>V588/Projection!$L$24</f>
        <v/>
      </c>
      <c r="AG588" s="13">
        <f>MIN(W588:AF588)</f>
        <v/>
      </c>
    </row>
    <row r="589">
      <c r="B589" s="2" t="n">
        <v>576</v>
      </c>
      <c r="C589" s="20" t="n">
        <v>0.682809</v>
      </c>
      <c r="D589" s="20" t="n">
        <v>0.419568</v>
      </c>
      <c r="E589" s="20" t="n">
        <v>1.734526</v>
      </c>
      <c r="F589" s="20" t="n">
        <v>0.772546</v>
      </c>
      <c r="G589" s="20" t="n">
        <v>-1.375932</v>
      </c>
      <c r="H589" s="20" t="n">
        <v>0.268318</v>
      </c>
      <c r="I589" s="20" t="n">
        <v>-0.321967</v>
      </c>
      <c r="J589" s="20" t="n">
        <v>0.199433</v>
      </c>
      <c r="K589" s="20" t="n">
        <v>0.707727</v>
      </c>
      <c r="L589" s="20" t="n">
        <v>-1.59079</v>
      </c>
      <c r="M589" s="17">
        <f>Projection!$C$13*EXP($C$5+SQRT($C$4)*C589)+(Projection!$C$20+MAX(0,Projection!$C$14-Projection!$C$13)/Projection!$C$4-Projection!$C$21)*EXP($C$5+SQRT($C$4)*C589)^0.5</f>
        <v/>
      </c>
      <c r="N589" s="17">
        <f>M589*EXP($C$5+SQRT($C$4)*D589)+(Projection!$D$20+MAX(0,Projection!$C$24-M589)/Projection!$C$4-Projection!$D$21)*EXP($C$5+SQRT($C$4)*D589)^0.5</f>
        <v/>
      </c>
      <c r="O589" s="17">
        <f>N589*EXP($C$5+SQRT($C$4)*E589)+(Projection!$E$20+MAX(0,Projection!$D$24-N589)/Projection!$C$4-Projection!$E$21)*EXP($C$5+SQRT($C$4)*E589)^0.5</f>
        <v/>
      </c>
      <c r="P589" s="17">
        <f>O589*EXP($C$5+SQRT($C$4)*F589)+(Projection!$F$20+MAX(0,Projection!$E$24-O589)/Projection!$C$4-Projection!$F$21)*EXP($C$5+SQRT($C$4)*F589)^0.5</f>
        <v/>
      </c>
      <c r="Q589" s="17">
        <f>P589*EXP($C$5+SQRT($C$4)*G589)+(Projection!$G$20+MAX(0,Projection!$F$24-P589)/Projection!$C$4-Projection!$G$21)*EXP($C$5+SQRT($C$4)*G589)^0.5</f>
        <v/>
      </c>
      <c r="R589" s="17">
        <f>Q589*EXP($C$5+SQRT($C$4)*H589)+(Projection!$H$20+MAX(0,Projection!$G$24-Q589)/Projection!$C$4-Projection!$H$21)*EXP($C$5+SQRT($C$4)*H589)^0.5</f>
        <v/>
      </c>
      <c r="S589" s="17">
        <f>R589*EXP($C$5+SQRT($C$4)*I589)+(Projection!$I$20+MAX(0,Projection!$H$24-R589)/Projection!$C$4-Projection!$I$21)*EXP($C$5+SQRT($C$4)*I589)^0.5</f>
        <v/>
      </c>
      <c r="T589" s="17">
        <f>S589*EXP($C$5+SQRT($C$4)*J589)+(Projection!$J$20+MAX(0,Projection!$I$24-S589)/Projection!$C$4-Projection!$J$21)*EXP($C$5+SQRT($C$4)*J589)^0.5</f>
        <v/>
      </c>
      <c r="U589" s="17">
        <f>T589*EXP($C$5+SQRT($C$4)*K589)+(Projection!$K$20+MAX(0,Projection!$J$24-T589)/Projection!$C$4-Projection!$K$21)*EXP($C$5+SQRT($C$4)*K589)^0.5</f>
        <v/>
      </c>
      <c r="V589" s="17">
        <f>U589*EXP($C$5+SQRT($C$4)*L589)+(Projection!$L$20+MAX(0,Projection!$K$24-U589)/Projection!$C$4-Projection!$L$21)*EXP($C$5+SQRT($C$4)*L589)^0.5</f>
        <v/>
      </c>
      <c r="W589" s="13">
        <f>M589/Projection!$C$24</f>
        <v/>
      </c>
      <c r="X589" s="13">
        <f>N589/Projection!$D$24</f>
        <v/>
      </c>
      <c r="Y589" s="13">
        <f>O589/Projection!$E$24</f>
        <v/>
      </c>
      <c r="Z589" s="13">
        <f>P589/Projection!$F$24</f>
        <v/>
      </c>
      <c r="AA589" s="13">
        <f>Q589/Projection!$G$24</f>
        <v/>
      </c>
      <c r="AB589" s="13">
        <f>R589/Projection!$H$24</f>
        <v/>
      </c>
      <c r="AC589" s="13">
        <f>S589/Projection!$I$24</f>
        <v/>
      </c>
      <c r="AD589" s="13">
        <f>T589/Projection!$J$24</f>
        <v/>
      </c>
      <c r="AE589" s="13">
        <f>U589/Projection!$K$24</f>
        <v/>
      </c>
      <c r="AF589" s="13">
        <f>V589/Projection!$L$24</f>
        <v/>
      </c>
      <c r="AG589" s="13">
        <f>MIN(W589:AF589)</f>
        <v/>
      </c>
    </row>
    <row r="590">
      <c r="B590" s="2" t="n">
        <v>577</v>
      </c>
      <c r="C590" s="20" t="n">
        <v>0.767333</v>
      </c>
      <c r="D590" s="20" t="n">
        <v>-0.539123</v>
      </c>
      <c r="E590" s="20" t="n">
        <v>1.133074</v>
      </c>
      <c r="F590" s="20" t="n">
        <v>-0.091887</v>
      </c>
      <c r="G590" s="20" t="n">
        <v>-0.973227</v>
      </c>
      <c r="H590" s="20" t="n">
        <v>0.270135</v>
      </c>
      <c r="I590" s="20" t="n">
        <v>-1.453928</v>
      </c>
      <c r="J590" s="20" t="n">
        <v>1.553079</v>
      </c>
      <c r="K590" s="20" t="n">
        <v>0.574798</v>
      </c>
      <c r="L590" s="20" t="n">
        <v>-1.165138</v>
      </c>
      <c r="M590" s="17">
        <f>Projection!$C$13*EXP($C$5+SQRT($C$4)*C590)+(Projection!$C$20+MAX(0,Projection!$C$14-Projection!$C$13)/Projection!$C$4-Projection!$C$21)*EXP($C$5+SQRT($C$4)*C590)^0.5</f>
        <v/>
      </c>
      <c r="N590" s="17">
        <f>M590*EXP($C$5+SQRT($C$4)*D590)+(Projection!$D$20+MAX(0,Projection!$C$24-M590)/Projection!$C$4-Projection!$D$21)*EXP($C$5+SQRT($C$4)*D590)^0.5</f>
        <v/>
      </c>
      <c r="O590" s="17">
        <f>N590*EXP($C$5+SQRT($C$4)*E590)+(Projection!$E$20+MAX(0,Projection!$D$24-N590)/Projection!$C$4-Projection!$E$21)*EXP($C$5+SQRT($C$4)*E590)^0.5</f>
        <v/>
      </c>
      <c r="P590" s="17">
        <f>O590*EXP($C$5+SQRT($C$4)*F590)+(Projection!$F$20+MAX(0,Projection!$E$24-O590)/Projection!$C$4-Projection!$F$21)*EXP($C$5+SQRT($C$4)*F590)^0.5</f>
        <v/>
      </c>
      <c r="Q590" s="17">
        <f>P590*EXP($C$5+SQRT($C$4)*G590)+(Projection!$G$20+MAX(0,Projection!$F$24-P590)/Projection!$C$4-Projection!$G$21)*EXP($C$5+SQRT($C$4)*G590)^0.5</f>
        <v/>
      </c>
      <c r="R590" s="17">
        <f>Q590*EXP($C$5+SQRT($C$4)*H590)+(Projection!$H$20+MAX(0,Projection!$G$24-Q590)/Projection!$C$4-Projection!$H$21)*EXP($C$5+SQRT($C$4)*H590)^0.5</f>
        <v/>
      </c>
      <c r="S590" s="17">
        <f>R590*EXP($C$5+SQRT($C$4)*I590)+(Projection!$I$20+MAX(0,Projection!$H$24-R590)/Projection!$C$4-Projection!$I$21)*EXP($C$5+SQRT($C$4)*I590)^0.5</f>
        <v/>
      </c>
      <c r="T590" s="17">
        <f>S590*EXP($C$5+SQRT($C$4)*J590)+(Projection!$J$20+MAX(0,Projection!$I$24-S590)/Projection!$C$4-Projection!$J$21)*EXP($C$5+SQRT($C$4)*J590)^0.5</f>
        <v/>
      </c>
      <c r="U590" s="17">
        <f>T590*EXP($C$5+SQRT($C$4)*K590)+(Projection!$K$20+MAX(0,Projection!$J$24-T590)/Projection!$C$4-Projection!$K$21)*EXP($C$5+SQRT($C$4)*K590)^0.5</f>
        <v/>
      </c>
      <c r="V590" s="17">
        <f>U590*EXP($C$5+SQRT($C$4)*L590)+(Projection!$L$20+MAX(0,Projection!$K$24-U590)/Projection!$C$4-Projection!$L$21)*EXP($C$5+SQRT($C$4)*L590)^0.5</f>
        <v/>
      </c>
      <c r="W590" s="13">
        <f>M590/Projection!$C$24</f>
        <v/>
      </c>
      <c r="X590" s="13">
        <f>N590/Projection!$D$24</f>
        <v/>
      </c>
      <c r="Y590" s="13">
        <f>O590/Projection!$E$24</f>
        <v/>
      </c>
      <c r="Z590" s="13">
        <f>P590/Projection!$F$24</f>
        <v/>
      </c>
      <c r="AA590" s="13">
        <f>Q590/Projection!$G$24</f>
        <v/>
      </c>
      <c r="AB590" s="13">
        <f>R590/Projection!$H$24</f>
        <v/>
      </c>
      <c r="AC590" s="13">
        <f>S590/Projection!$I$24</f>
        <v/>
      </c>
      <c r="AD590" s="13">
        <f>T590/Projection!$J$24</f>
        <v/>
      </c>
      <c r="AE590" s="13">
        <f>U590/Projection!$K$24</f>
        <v/>
      </c>
      <c r="AF590" s="13">
        <f>V590/Projection!$L$24</f>
        <v/>
      </c>
      <c r="AG590" s="13">
        <f>MIN(W590:AF590)</f>
        <v/>
      </c>
    </row>
    <row r="591">
      <c r="B591" s="2" t="n">
        <v>578</v>
      </c>
      <c r="C591" s="20" t="n">
        <v>0.257541</v>
      </c>
      <c r="D591" s="20" t="n">
        <v>-0.790981</v>
      </c>
      <c r="E591" s="20" t="n">
        <v>0.590431</v>
      </c>
      <c r="F591" s="20" t="n">
        <v>0.380794</v>
      </c>
      <c r="G591" s="20" t="n">
        <v>0.503834</v>
      </c>
      <c r="H591" s="20" t="n">
        <v>-0.122842</v>
      </c>
      <c r="I591" s="20" t="n">
        <v>0.306463</v>
      </c>
      <c r="J591" s="20" t="n">
        <v>0.873834</v>
      </c>
      <c r="K591" s="20" t="n">
        <v>1.742995</v>
      </c>
      <c r="L591" s="20" t="n">
        <v>-0.547315</v>
      </c>
      <c r="M591" s="17">
        <f>Projection!$C$13*EXP($C$5+SQRT($C$4)*C591)+(Projection!$C$20+MAX(0,Projection!$C$14-Projection!$C$13)/Projection!$C$4-Projection!$C$21)*EXP($C$5+SQRT($C$4)*C591)^0.5</f>
        <v/>
      </c>
      <c r="N591" s="17">
        <f>M591*EXP($C$5+SQRT($C$4)*D591)+(Projection!$D$20+MAX(0,Projection!$C$24-M591)/Projection!$C$4-Projection!$D$21)*EXP($C$5+SQRT($C$4)*D591)^0.5</f>
        <v/>
      </c>
      <c r="O591" s="17">
        <f>N591*EXP($C$5+SQRT($C$4)*E591)+(Projection!$E$20+MAX(0,Projection!$D$24-N591)/Projection!$C$4-Projection!$E$21)*EXP($C$5+SQRT($C$4)*E591)^0.5</f>
        <v/>
      </c>
      <c r="P591" s="17">
        <f>O591*EXP($C$5+SQRT($C$4)*F591)+(Projection!$F$20+MAX(0,Projection!$E$24-O591)/Projection!$C$4-Projection!$F$21)*EXP($C$5+SQRT($C$4)*F591)^0.5</f>
        <v/>
      </c>
      <c r="Q591" s="17">
        <f>P591*EXP($C$5+SQRT($C$4)*G591)+(Projection!$G$20+MAX(0,Projection!$F$24-P591)/Projection!$C$4-Projection!$G$21)*EXP($C$5+SQRT($C$4)*G591)^0.5</f>
        <v/>
      </c>
      <c r="R591" s="17">
        <f>Q591*EXP($C$5+SQRT($C$4)*H591)+(Projection!$H$20+MAX(0,Projection!$G$24-Q591)/Projection!$C$4-Projection!$H$21)*EXP($C$5+SQRT($C$4)*H591)^0.5</f>
        <v/>
      </c>
      <c r="S591" s="17">
        <f>R591*EXP($C$5+SQRT($C$4)*I591)+(Projection!$I$20+MAX(0,Projection!$H$24-R591)/Projection!$C$4-Projection!$I$21)*EXP($C$5+SQRT($C$4)*I591)^0.5</f>
        <v/>
      </c>
      <c r="T591" s="17">
        <f>S591*EXP($C$5+SQRT($C$4)*J591)+(Projection!$J$20+MAX(0,Projection!$I$24-S591)/Projection!$C$4-Projection!$J$21)*EXP($C$5+SQRT($C$4)*J591)^0.5</f>
        <v/>
      </c>
      <c r="U591" s="17">
        <f>T591*EXP($C$5+SQRT($C$4)*K591)+(Projection!$K$20+MAX(0,Projection!$J$24-T591)/Projection!$C$4-Projection!$K$21)*EXP($C$5+SQRT($C$4)*K591)^0.5</f>
        <v/>
      </c>
      <c r="V591" s="17">
        <f>U591*EXP($C$5+SQRT($C$4)*L591)+(Projection!$L$20+MAX(0,Projection!$K$24-U591)/Projection!$C$4-Projection!$L$21)*EXP($C$5+SQRT($C$4)*L591)^0.5</f>
        <v/>
      </c>
      <c r="W591" s="13">
        <f>M591/Projection!$C$24</f>
        <v/>
      </c>
      <c r="X591" s="13">
        <f>N591/Projection!$D$24</f>
        <v/>
      </c>
      <c r="Y591" s="13">
        <f>O591/Projection!$E$24</f>
        <v/>
      </c>
      <c r="Z591" s="13">
        <f>P591/Projection!$F$24</f>
        <v/>
      </c>
      <c r="AA591" s="13">
        <f>Q591/Projection!$G$24</f>
        <v/>
      </c>
      <c r="AB591" s="13">
        <f>R591/Projection!$H$24</f>
        <v/>
      </c>
      <c r="AC591" s="13">
        <f>S591/Projection!$I$24</f>
        <v/>
      </c>
      <c r="AD591" s="13">
        <f>T591/Projection!$J$24</f>
        <v/>
      </c>
      <c r="AE591" s="13">
        <f>U591/Projection!$K$24</f>
        <v/>
      </c>
      <c r="AF591" s="13">
        <f>V591/Projection!$L$24</f>
        <v/>
      </c>
      <c r="AG591" s="13">
        <f>MIN(W591:AF591)</f>
        <v/>
      </c>
    </row>
    <row r="592">
      <c r="B592" s="2" t="n">
        <v>579</v>
      </c>
      <c r="C592" s="20" t="n">
        <v>-0.691848</v>
      </c>
      <c r="D592" s="20" t="n">
        <v>1.88052</v>
      </c>
      <c r="E592" s="20" t="n">
        <v>-0.802825</v>
      </c>
      <c r="F592" s="20" t="n">
        <v>-0.640822</v>
      </c>
      <c r="G592" s="20" t="n">
        <v>-0.188091</v>
      </c>
      <c r="H592" s="20" t="n">
        <v>0.315879</v>
      </c>
      <c r="I592" s="20" t="n">
        <v>-0.359571</v>
      </c>
      <c r="J592" s="20" t="n">
        <v>1.16389</v>
      </c>
      <c r="K592" s="20" t="n">
        <v>-1.355741</v>
      </c>
      <c r="L592" s="20" t="n">
        <v>0.379305</v>
      </c>
      <c r="M592" s="17">
        <f>Projection!$C$13*EXP($C$5+SQRT($C$4)*C592)+(Projection!$C$20+MAX(0,Projection!$C$14-Projection!$C$13)/Projection!$C$4-Projection!$C$21)*EXP($C$5+SQRT($C$4)*C592)^0.5</f>
        <v/>
      </c>
      <c r="N592" s="17">
        <f>M592*EXP($C$5+SQRT($C$4)*D592)+(Projection!$D$20+MAX(0,Projection!$C$24-M592)/Projection!$C$4-Projection!$D$21)*EXP($C$5+SQRT($C$4)*D592)^0.5</f>
        <v/>
      </c>
      <c r="O592" s="17">
        <f>N592*EXP($C$5+SQRT($C$4)*E592)+(Projection!$E$20+MAX(0,Projection!$D$24-N592)/Projection!$C$4-Projection!$E$21)*EXP($C$5+SQRT($C$4)*E592)^0.5</f>
        <v/>
      </c>
      <c r="P592" s="17">
        <f>O592*EXP($C$5+SQRT($C$4)*F592)+(Projection!$F$20+MAX(0,Projection!$E$24-O592)/Projection!$C$4-Projection!$F$21)*EXP($C$5+SQRT($C$4)*F592)^0.5</f>
        <v/>
      </c>
      <c r="Q592" s="17">
        <f>P592*EXP($C$5+SQRT($C$4)*G592)+(Projection!$G$20+MAX(0,Projection!$F$24-P592)/Projection!$C$4-Projection!$G$21)*EXP($C$5+SQRT($C$4)*G592)^0.5</f>
        <v/>
      </c>
      <c r="R592" s="17">
        <f>Q592*EXP($C$5+SQRT($C$4)*H592)+(Projection!$H$20+MAX(0,Projection!$G$24-Q592)/Projection!$C$4-Projection!$H$21)*EXP($C$5+SQRT($C$4)*H592)^0.5</f>
        <v/>
      </c>
      <c r="S592" s="17">
        <f>R592*EXP($C$5+SQRT($C$4)*I592)+(Projection!$I$20+MAX(0,Projection!$H$24-R592)/Projection!$C$4-Projection!$I$21)*EXP($C$5+SQRT($C$4)*I592)^0.5</f>
        <v/>
      </c>
      <c r="T592" s="17">
        <f>S592*EXP($C$5+SQRT($C$4)*J592)+(Projection!$J$20+MAX(0,Projection!$I$24-S592)/Projection!$C$4-Projection!$J$21)*EXP($C$5+SQRT($C$4)*J592)^0.5</f>
        <v/>
      </c>
      <c r="U592" s="17">
        <f>T592*EXP($C$5+SQRT($C$4)*K592)+(Projection!$K$20+MAX(0,Projection!$J$24-T592)/Projection!$C$4-Projection!$K$21)*EXP($C$5+SQRT($C$4)*K592)^0.5</f>
        <v/>
      </c>
      <c r="V592" s="17">
        <f>U592*EXP($C$5+SQRT($C$4)*L592)+(Projection!$L$20+MAX(0,Projection!$K$24-U592)/Projection!$C$4-Projection!$L$21)*EXP($C$5+SQRT($C$4)*L592)^0.5</f>
        <v/>
      </c>
      <c r="W592" s="13">
        <f>M592/Projection!$C$24</f>
        <v/>
      </c>
      <c r="X592" s="13">
        <f>N592/Projection!$D$24</f>
        <v/>
      </c>
      <c r="Y592" s="13">
        <f>O592/Projection!$E$24</f>
        <v/>
      </c>
      <c r="Z592" s="13">
        <f>P592/Projection!$F$24</f>
        <v/>
      </c>
      <c r="AA592" s="13">
        <f>Q592/Projection!$G$24</f>
        <v/>
      </c>
      <c r="AB592" s="13">
        <f>R592/Projection!$H$24</f>
        <v/>
      </c>
      <c r="AC592" s="13">
        <f>S592/Projection!$I$24</f>
        <v/>
      </c>
      <c r="AD592" s="13">
        <f>T592/Projection!$J$24</f>
        <v/>
      </c>
      <c r="AE592" s="13">
        <f>U592/Projection!$K$24</f>
        <v/>
      </c>
      <c r="AF592" s="13">
        <f>V592/Projection!$L$24</f>
        <v/>
      </c>
      <c r="AG592" s="13">
        <f>MIN(W592:AF592)</f>
        <v/>
      </c>
    </row>
    <row r="593">
      <c r="B593" s="2" t="n">
        <v>580</v>
      </c>
      <c r="C593" s="20" t="n">
        <v>-0.451137</v>
      </c>
      <c r="D593" s="20" t="n">
        <v>-1.516614</v>
      </c>
      <c r="E593" s="20" t="n">
        <v>0.550359</v>
      </c>
      <c r="F593" s="20" t="n">
        <v>0.327679</v>
      </c>
      <c r="G593" s="20" t="n">
        <v>-0.920311</v>
      </c>
      <c r="H593" s="20" t="n">
        <v>-0.626825</v>
      </c>
      <c r="I593" s="20" t="n">
        <v>0.052269</v>
      </c>
      <c r="J593" s="20" t="n">
        <v>-0.248124</v>
      </c>
      <c r="K593" s="20" t="n">
        <v>1.36187</v>
      </c>
      <c r="L593" s="20" t="n">
        <v>-0.60508</v>
      </c>
      <c r="M593" s="17">
        <f>Projection!$C$13*EXP($C$5+SQRT($C$4)*C593)+(Projection!$C$20+MAX(0,Projection!$C$14-Projection!$C$13)/Projection!$C$4-Projection!$C$21)*EXP($C$5+SQRT($C$4)*C593)^0.5</f>
        <v/>
      </c>
      <c r="N593" s="17">
        <f>M593*EXP($C$5+SQRT($C$4)*D593)+(Projection!$D$20+MAX(0,Projection!$C$24-M593)/Projection!$C$4-Projection!$D$21)*EXP($C$5+SQRT($C$4)*D593)^0.5</f>
        <v/>
      </c>
      <c r="O593" s="17">
        <f>N593*EXP($C$5+SQRT($C$4)*E593)+(Projection!$E$20+MAX(0,Projection!$D$24-N593)/Projection!$C$4-Projection!$E$21)*EXP($C$5+SQRT($C$4)*E593)^0.5</f>
        <v/>
      </c>
      <c r="P593" s="17">
        <f>O593*EXP($C$5+SQRT($C$4)*F593)+(Projection!$F$20+MAX(0,Projection!$E$24-O593)/Projection!$C$4-Projection!$F$21)*EXP($C$5+SQRT($C$4)*F593)^0.5</f>
        <v/>
      </c>
      <c r="Q593" s="17">
        <f>P593*EXP($C$5+SQRT($C$4)*G593)+(Projection!$G$20+MAX(0,Projection!$F$24-P593)/Projection!$C$4-Projection!$G$21)*EXP($C$5+SQRT($C$4)*G593)^0.5</f>
        <v/>
      </c>
      <c r="R593" s="17">
        <f>Q593*EXP($C$5+SQRT($C$4)*H593)+(Projection!$H$20+MAX(0,Projection!$G$24-Q593)/Projection!$C$4-Projection!$H$21)*EXP($C$5+SQRT($C$4)*H593)^0.5</f>
        <v/>
      </c>
      <c r="S593" s="17">
        <f>R593*EXP($C$5+SQRT($C$4)*I593)+(Projection!$I$20+MAX(0,Projection!$H$24-R593)/Projection!$C$4-Projection!$I$21)*EXP($C$5+SQRT($C$4)*I593)^0.5</f>
        <v/>
      </c>
      <c r="T593" s="17">
        <f>S593*EXP($C$5+SQRT($C$4)*J593)+(Projection!$J$20+MAX(0,Projection!$I$24-S593)/Projection!$C$4-Projection!$J$21)*EXP($C$5+SQRT($C$4)*J593)^0.5</f>
        <v/>
      </c>
      <c r="U593" s="17">
        <f>T593*EXP($C$5+SQRT($C$4)*K593)+(Projection!$K$20+MAX(0,Projection!$J$24-T593)/Projection!$C$4-Projection!$K$21)*EXP($C$5+SQRT($C$4)*K593)^0.5</f>
        <v/>
      </c>
      <c r="V593" s="17">
        <f>U593*EXP($C$5+SQRT($C$4)*L593)+(Projection!$L$20+MAX(0,Projection!$K$24-U593)/Projection!$C$4-Projection!$L$21)*EXP($C$5+SQRT($C$4)*L593)^0.5</f>
        <v/>
      </c>
      <c r="W593" s="13">
        <f>M593/Projection!$C$24</f>
        <v/>
      </c>
      <c r="X593" s="13">
        <f>N593/Projection!$D$24</f>
        <v/>
      </c>
      <c r="Y593" s="13">
        <f>O593/Projection!$E$24</f>
        <v/>
      </c>
      <c r="Z593" s="13">
        <f>P593/Projection!$F$24</f>
        <v/>
      </c>
      <c r="AA593" s="13">
        <f>Q593/Projection!$G$24</f>
        <v/>
      </c>
      <c r="AB593" s="13">
        <f>R593/Projection!$H$24</f>
        <v/>
      </c>
      <c r="AC593" s="13">
        <f>S593/Projection!$I$24</f>
        <v/>
      </c>
      <c r="AD593" s="13">
        <f>T593/Projection!$J$24</f>
        <v/>
      </c>
      <c r="AE593" s="13">
        <f>U593/Projection!$K$24</f>
        <v/>
      </c>
      <c r="AF593" s="13">
        <f>V593/Projection!$L$24</f>
        <v/>
      </c>
      <c r="AG593" s="13">
        <f>MIN(W593:AF593)</f>
        <v/>
      </c>
    </row>
    <row r="594">
      <c r="B594" s="2" t="n">
        <v>581</v>
      </c>
      <c r="C594" s="20" t="n">
        <v>1.846087</v>
      </c>
      <c r="D594" s="20" t="n">
        <v>-2.115647</v>
      </c>
      <c r="E594" s="20" t="n">
        <v>-0.270761</v>
      </c>
      <c r="F594" s="20" t="n">
        <v>2.46129</v>
      </c>
      <c r="G594" s="20" t="n">
        <v>1.720839</v>
      </c>
      <c r="H594" s="20" t="n">
        <v>-0.735636</v>
      </c>
      <c r="I594" s="20" t="n">
        <v>0.154195</v>
      </c>
      <c r="J594" s="20" t="n">
        <v>0.053722</v>
      </c>
      <c r="K594" s="20" t="n">
        <v>1.333356</v>
      </c>
      <c r="L594" s="20" t="n">
        <v>0.561033</v>
      </c>
      <c r="M594" s="17">
        <f>Projection!$C$13*EXP($C$5+SQRT($C$4)*C594)+(Projection!$C$20+MAX(0,Projection!$C$14-Projection!$C$13)/Projection!$C$4-Projection!$C$21)*EXP($C$5+SQRT($C$4)*C594)^0.5</f>
        <v/>
      </c>
      <c r="N594" s="17">
        <f>M594*EXP($C$5+SQRT($C$4)*D594)+(Projection!$D$20+MAX(0,Projection!$C$24-M594)/Projection!$C$4-Projection!$D$21)*EXP($C$5+SQRT($C$4)*D594)^0.5</f>
        <v/>
      </c>
      <c r="O594" s="17">
        <f>N594*EXP($C$5+SQRT($C$4)*E594)+(Projection!$E$20+MAX(0,Projection!$D$24-N594)/Projection!$C$4-Projection!$E$21)*EXP($C$5+SQRT($C$4)*E594)^0.5</f>
        <v/>
      </c>
      <c r="P594" s="17">
        <f>O594*EXP($C$5+SQRT($C$4)*F594)+(Projection!$F$20+MAX(0,Projection!$E$24-O594)/Projection!$C$4-Projection!$F$21)*EXP($C$5+SQRT($C$4)*F594)^0.5</f>
        <v/>
      </c>
      <c r="Q594" s="17">
        <f>P594*EXP($C$5+SQRT($C$4)*G594)+(Projection!$G$20+MAX(0,Projection!$F$24-P594)/Projection!$C$4-Projection!$G$21)*EXP($C$5+SQRT($C$4)*G594)^0.5</f>
        <v/>
      </c>
      <c r="R594" s="17">
        <f>Q594*EXP($C$5+SQRT($C$4)*H594)+(Projection!$H$20+MAX(0,Projection!$G$24-Q594)/Projection!$C$4-Projection!$H$21)*EXP($C$5+SQRT($C$4)*H594)^0.5</f>
        <v/>
      </c>
      <c r="S594" s="17">
        <f>R594*EXP($C$5+SQRT($C$4)*I594)+(Projection!$I$20+MAX(0,Projection!$H$24-R594)/Projection!$C$4-Projection!$I$21)*EXP($C$5+SQRT($C$4)*I594)^0.5</f>
        <v/>
      </c>
      <c r="T594" s="17">
        <f>S594*EXP($C$5+SQRT($C$4)*J594)+(Projection!$J$20+MAX(0,Projection!$I$24-S594)/Projection!$C$4-Projection!$J$21)*EXP($C$5+SQRT($C$4)*J594)^0.5</f>
        <v/>
      </c>
      <c r="U594" s="17">
        <f>T594*EXP($C$5+SQRT($C$4)*K594)+(Projection!$K$20+MAX(0,Projection!$J$24-T594)/Projection!$C$4-Projection!$K$21)*EXP($C$5+SQRT($C$4)*K594)^0.5</f>
        <v/>
      </c>
      <c r="V594" s="17">
        <f>U594*EXP($C$5+SQRT($C$4)*L594)+(Projection!$L$20+MAX(0,Projection!$K$24-U594)/Projection!$C$4-Projection!$L$21)*EXP($C$5+SQRT($C$4)*L594)^0.5</f>
        <v/>
      </c>
      <c r="W594" s="13">
        <f>M594/Projection!$C$24</f>
        <v/>
      </c>
      <c r="X594" s="13">
        <f>N594/Projection!$D$24</f>
        <v/>
      </c>
      <c r="Y594" s="13">
        <f>O594/Projection!$E$24</f>
        <v/>
      </c>
      <c r="Z594" s="13">
        <f>P594/Projection!$F$24</f>
        <v/>
      </c>
      <c r="AA594" s="13">
        <f>Q594/Projection!$G$24</f>
        <v/>
      </c>
      <c r="AB594" s="13">
        <f>R594/Projection!$H$24</f>
        <v/>
      </c>
      <c r="AC594" s="13">
        <f>S594/Projection!$I$24</f>
        <v/>
      </c>
      <c r="AD594" s="13">
        <f>T594/Projection!$J$24</f>
        <v/>
      </c>
      <c r="AE594" s="13">
        <f>U594/Projection!$K$24</f>
        <v/>
      </c>
      <c r="AF594" s="13">
        <f>V594/Projection!$L$24</f>
        <v/>
      </c>
      <c r="AG594" s="13">
        <f>MIN(W594:AF594)</f>
        <v/>
      </c>
    </row>
    <row r="595">
      <c r="B595" s="2" t="n">
        <v>582</v>
      </c>
      <c r="C595" s="20" t="n">
        <v>1.774764</v>
      </c>
      <c r="D595" s="20" t="n">
        <v>0.581246</v>
      </c>
      <c r="E595" s="20" t="n">
        <v>-0.691802</v>
      </c>
      <c r="F595" s="20" t="n">
        <v>-0.187729</v>
      </c>
      <c r="G595" s="20" t="n">
        <v>-1.405192</v>
      </c>
      <c r="H595" s="20" t="n">
        <v>-1.755957</v>
      </c>
      <c r="I595" s="20" t="n">
        <v>1.731491</v>
      </c>
      <c r="J595" s="20" t="n">
        <v>-0.308465</v>
      </c>
      <c r="K595" s="20" t="n">
        <v>0.118374</v>
      </c>
      <c r="L595" s="20" t="n">
        <v>-1.248437</v>
      </c>
      <c r="M595" s="17">
        <f>Projection!$C$13*EXP($C$5+SQRT($C$4)*C595)+(Projection!$C$20+MAX(0,Projection!$C$14-Projection!$C$13)/Projection!$C$4-Projection!$C$21)*EXP($C$5+SQRT($C$4)*C595)^0.5</f>
        <v/>
      </c>
      <c r="N595" s="17">
        <f>M595*EXP($C$5+SQRT($C$4)*D595)+(Projection!$D$20+MAX(0,Projection!$C$24-M595)/Projection!$C$4-Projection!$D$21)*EXP($C$5+SQRT($C$4)*D595)^0.5</f>
        <v/>
      </c>
      <c r="O595" s="17">
        <f>N595*EXP($C$5+SQRT($C$4)*E595)+(Projection!$E$20+MAX(0,Projection!$D$24-N595)/Projection!$C$4-Projection!$E$21)*EXP($C$5+SQRT($C$4)*E595)^0.5</f>
        <v/>
      </c>
      <c r="P595" s="17">
        <f>O595*EXP($C$5+SQRT($C$4)*F595)+(Projection!$F$20+MAX(0,Projection!$E$24-O595)/Projection!$C$4-Projection!$F$21)*EXP($C$5+SQRT($C$4)*F595)^0.5</f>
        <v/>
      </c>
      <c r="Q595" s="17">
        <f>P595*EXP($C$5+SQRT($C$4)*G595)+(Projection!$G$20+MAX(0,Projection!$F$24-P595)/Projection!$C$4-Projection!$G$21)*EXP($C$5+SQRT($C$4)*G595)^0.5</f>
        <v/>
      </c>
      <c r="R595" s="17">
        <f>Q595*EXP($C$5+SQRT($C$4)*H595)+(Projection!$H$20+MAX(0,Projection!$G$24-Q595)/Projection!$C$4-Projection!$H$21)*EXP($C$5+SQRT($C$4)*H595)^0.5</f>
        <v/>
      </c>
      <c r="S595" s="17">
        <f>R595*EXP($C$5+SQRT($C$4)*I595)+(Projection!$I$20+MAX(0,Projection!$H$24-R595)/Projection!$C$4-Projection!$I$21)*EXP($C$5+SQRT($C$4)*I595)^0.5</f>
        <v/>
      </c>
      <c r="T595" s="17">
        <f>S595*EXP($C$5+SQRT($C$4)*J595)+(Projection!$J$20+MAX(0,Projection!$I$24-S595)/Projection!$C$4-Projection!$J$21)*EXP($C$5+SQRT($C$4)*J595)^0.5</f>
        <v/>
      </c>
      <c r="U595" s="17">
        <f>T595*EXP($C$5+SQRT($C$4)*K595)+(Projection!$K$20+MAX(0,Projection!$J$24-T595)/Projection!$C$4-Projection!$K$21)*EXP($C$5+SQRT($C$4)*K595)^0.5</f>
        <v/>
      </c>
      <c r="V595" s="17">
        <f>U595*EXP($C$5+SQRT($C$4)*L595)+(Projection!$L$20+MAX(0,Projection!$K$24-U595)/Projection!$C$4-Projection!$L$21)*EXP($C$5+SQRT($C$4)*L595)^0.5</f>
        <v/>
      </c>
      <c r="W595" s="13">
        <f>M595/Projection!$C$24</f>
        <v/>
      </c>
      <c r="X595" s="13">
        <f>N595/Projection!$D$24</f>
        <v/>
      </c>
      <c r="Y595" s="13">
        <f>O595/Projection!$E$24</f>
        <v/>
      </c>
      <c r="Z595" s="13">
        <f>P595/Projection!$F$24</f>
        <v/>
      </c>
      <c r="AA595" s="13">
        <f>Q595/Projection!$G$24</f>
        <v/>
      </c>
      <c r="AB595" s="13">
        <f>R595/Projection!$H$24</f>
        <v/>
      </c>
      <c r="AC595" s="13">
        <f>S595/Projection!$I$24</f>
        <v/>
      </c>
      <c r="AD595" s="13">
        <f>T595/Projection!$J$24</f>
        <v/>
      </c>
      <c r="AE595" s="13">
        <f>U595/Projection!$K$24</f>
        <v/>
      </c>
      <c r="AF595" s="13">
        <f>V595/Projection!$L$24</f>
        <v/>
      </c>
      <c r="AG595" s="13">
        <f>MIN(W595:AF595)</f>
        <v/>
      </c>
    </row>
    <row r="596">
      <c r="B596" s="2" t="n">
        <v>583</v>
      </c>
      <c r="C596" s="20" t="n">
        <v>0.88258</v>
      </c>
      <c r="D596" s="20" t="n">
        <v>-1.389558</v>
      </c>
      <c r="E596" s="20" t="n">
        <v>0.384021</v>
      </c>
      <c r="F596" s="20" t="n">
        <v>-1.380808</v>
      </c>
      <c r="G596" s="20" t="n">
        <v>-0.070502</v>
      </c>
      <c r="H596" s="20" t="n">
        <v>-1.224079</v>
      </c>
      <c r="I596" s="20" t="n">
        <v>1.925041</v>
      </c>
      <c r="J596" s="20" t="n">
        <v>-1.345582</v>
      </c>
      <c r="K596" s="20" t="n">
        <v>0.349832</v>
      </c>
      <c r="L596" s="20" t="n">
        <v>0.017362</v>
      </c>
      <c r="M596" s="17">
        <f>Projection!$C$13*EXP($C$5+SQRT($C$4)*C596)+(Projection!$C$20+MAX(0,Projection!$C$14-Projection!$C$13)/Projection!$C$4-Projection!$C$21)*EXP($C$5+SQRT($C$4)*C596)^0.5</f>
        <v/>
      </c>
      <c r="N596" s="17">
        <f>M596*EXP($C$5+SQRT($C$4)*D596)+(Projection!$D$20+MAX(0,Projection!$C$24-M596)/Projection!$C$4-Projection!$D$21)*EXP($C$5+SQRT($C$4)*D596)^0.5</f>
        <v/>
      </c>
      <c r="O596" s="17">
        <f>N596*EXP($C$5+SQRT($C$4)*E596)+(Projection!$E$20+MAX(0,Projection!$D$24-N596)/Projection!$C$4-Projection!$E$21)*EXP($C$5+SQRT($C$4)*E596)^0.5</f>
        <v/>
      </c>
      <c r="P596" s="17">
        <f>O596*EXP($C$5+SQRT($C$4)*F596)+(Projection!$F$20+MAX(0,Projection!$E$24-O596)/Projection!$C$4-Projection!$F$21)*EXP($C$5+SQRT($C$4)*F596)^0.5</f>
        <v/>
      </c>
      <c r="Q596" s="17">
        <f>P596*EXP($C$5+SQRT($C$4)*G596)+(Projection!$G$20+MAX(0,Projection!$F$24-P596)/Projection!$C$4-Projection!$G$21)*EXP($C$5+SQRT($C$4)*G596)^0.5</f>
        <v/>
      </c>
      <c r="R596" s="17">
        <f>Q596*EXP($C$5+SQRT($C$4)*H596)+(Projection!$H$20+MAX(0,Projection!$G$24-Q596)/Projection!$C$4-Projection!$H$21)*EXP($C$5+SQRT($C$4)*H596)^0.5</f>
        <v/>
      </c>
      <c r="S596" s="17">
        <f>R596*EXP($C$5+SQRT($C$4)*I596)+(Projection!$I$20+MAX(0,Projection!$H$24-R596)/Projection!$C$4-Projection!$I$21)*EXP($C$5+SQRT($C$4)*I596)^0.5</f>
        <v/>
      </c>
      <c r="T596" s="17">
        <f>S596*EXP($C$5+SQRT($C$4)*J596)+(Projection!$J$20+MAX(0,Projection!$I$24-S596)/Projection!$C$4-Projection!$J$21)*EXP($C$5+SQRT($C$4)*J596)^0.5</f>
        <v/>
      </c>
      <c r="U596" s="17">
        <f>T596*EXP($C$5+SQRT($C$4)*K596)+(Projection!$K$20+MAX(0,Projection!$J$24-T596)/Projection!$C$4-Projection!$K$21)*EXP($C$5+SQRT($C$4)*K596)^0.5</f>
        <v/>
      </c>
      <c r="V596" s="17">
        <f>U596*EXP($C$5+SQRT($C$4)*L596)+(Projection!$L$20+MAX(0,Projection!$K$24-U596)/Projection!$C$4-Projection!$L$21)*EXP($C$5+SQRT($C$4)*L596)^0.5</f>
        <v/>
      </c>
      <c r="W596" s="13">
        <f>M596/Projection!$C$24</f>
        <v/>
      </c>
      <c r="X596" s="13">
        <f>N596/Projection!$D$24</f>
        <v/>
      </c>
      <c r="Y596" s="13">
        <f>O596/Projection!$E$24</f>
        <v/>
      </c>
      <c r="Z596" s="13">
        <f>P596/Projection!$F$24</f>
        <v/>
      </c>
      <c r="AA596" s="13">
        <f>Q596/Projection!$G$24</f>
        <v/>
      </c>
      <c r="AB596" s="13">
        <f>R596/Projection!$H$24</f>
        <v/>
      </c>
      <c r="AC596" s="13">
        <f>S596/Projection!$I$24</f>
        <v/>
      </c>
      <c r="AD596" s="13">
        <f>T596/Projection!$J$24</f>
        <v/>
      </c>
      <c r="AE596" s="13">
        <f>U596/Projection!$K$24</f>
        <v/>
      </c>
      <c r="AF596" s="13">
        <f>V596/Projection!$L$24</f>
        <v/>
      </c>
      <c r="AG596" s="13">
        <f>MIN(W596:AF596)</f>
        <v/>
      </c>
    </row>
    <row r="597">
      <c r="B597" s="2" t="n">
        <v>584</v>
      </c>
      <c r="C597" s="20" t="n">
        <v>1.041834</v>
      </c>
      <c r="D597" s="20" t="n">
        <v>-0.299961</v>
      </c>
      <c r="E597" s="20" t="n">
        <v>1.613588</v>
      </c>
      <c r="F597" s="20" t="n">
        <v>-0.239616</v>
      </c>
      <c r="G597" s="20" t="n">
        <v>-0.422752</v>
      </c>
      <c r="H597" s="20" t="n">
        <v>-1.323641</v>
      </c>
      <c r="I597" s="20" t="n">
        <v>1.440689</v>
      </c>
      <c r="J597" s="20" t="n">
        <v>0.384722</v>
      </c>
      <c r="K597" s="20" t="n">
        <v>0.205198</v>
      </c>
      <c r="L597" s="20" t="n">
        <v>-0.47893</v>
      </c>
      <c r="M597" s="17">
        <f>Projection!$C$13*EXP($C$5+SQRT($C$4)*C597)+(Projection!$C$20+MAX(0,Projection!$C$14-Projection!$C$13)/Projection!$C$4-Projection!$C$21)*EXP($C$5+SQRT($C$4)*C597)^0.5</f>
        <v/>
      </c>
      <c r="N597" s="17">
        <f>M597*EXP($C$5+SQRT($C$4)*D597)+(Projection!$D$20+MAX(0,Projection!$C$24-M597)/Projection!$C$4-Projection!$D$21)*EXP($C$5+SQRT($C$4)*D597)^0.5</f>
        <v/>
      </c>
      <c r="O597" s="17">
        <f>N597*EXP($C$5+SQRT($C$4)*E597)+(Projection!$E$20+MAX(0,Projection!$D$24-N597)/Projection!$C$4-Projection!$E$21)*EXP($C$5+SQRT($C$4)*E597)^0.5</f>
        <v/>
      </c>
      <c r="P597" s="17">
        <f>O597*EXP($C$5+SQRT($C$4)*F597)+(Projection!$F$20+MAX(0,Projection!$E$24-O597)/Projection!$C$4-Projection!$F$21)*EXP($C$5+SQRT($C$4)*F597)^0.5</f>
        <v/>
      </c>
      <c r="Q597" s="17">
        <f>P597*EXP($C$5+SQRT($C$4)*G597)+(Projection!$G$20+MAX(0,Projection!$F$24-P597)/Projection!$C$4-Projection!$G$21)*EXP($C$5+SQRT($C$4)*G597)^0.5</f>
        <v/>
      </c>
      <c r="R597" s="17">
        <f>Q597*EXP($C$5+SQRT($C$4)*H597)+(Projection!$H$20+MAX(0,Projection!$G$24-Q597)/Projection!$C$4-Projection!$H$21)*EXP($C$5+SQRT($C$4)*H597)^0.5</f>
        <v/>
      </c>
      <c r="S597" s="17">
        <f>R597*EXP($C$5+SQRT($C$4)*I597)+(Projection!$I$20+MAX(0,Projection!$H$24-R597)/Projection!$C$4-Projection!$I$21)*EXP($C$5+SQRT($C$4)*I597)^0.5</f>
        <v/>
      </c>
      <c r="T597" s="17">
        <f>S597*EXP($C$5+SQRT($C$4)*J597)+(Projection!$J$20+MAX(0,Projection!$I$24-S597)/Projection!$C$4-Projection!$J$21)*EXP($C$5+SQRT($C$4)*J597)^0.5</f>
        <v/>
      </c>
      <c r="U597" s="17">
        <f>T597*EXP($C$5+SQRT($C$4)*K597)+(Projection!$K$20+MAX(0,Projection!$J$24-T597)/Projection!$C$4-Projection!$K$21)*EXP($C$5+SQRT($C$4)*K597)^0.5</f>
        <v/>
      </c>
      <c r="V597" s="17">
        <f>U597*EXP($C$5+SQRT($C$4)*L597)+(Projection!$L$20+MAX(0,Projection!$K$24-U597)/Projection!$C$4-Projection!$L$21)*EXP($C$5+SQRT($C$4)*L597)^0.5</f>
        <v/>
      </c>
      <c r="W597" s="13">
        <f>M597/Projection!$C$24</f>
        <v/>
      </c>
      <c r="X597" s="13">
        <f>N597/Projection!$D$24</f>
        <v/>
      </c>
      <c r="Y597" s="13">
        <f>O597/Projection!$E$24</f>
        <v/>
      </c>
      <c r="Z597" s="13">
        <f>P597/Projection!$F$24</f>
        <v/>
      </c>
      <c r="AA597" s="13">
        <f>Q597/Projection!$G$24</f>
        <v/>
      </c>
      <c r="AB597" s="13">
        <f>R597/Projection!$H$24</f>
        <v/>
      </c>
      <c r="AC597" s="13">
        <f>S597/Projection!$I$24</f>
        <v/>
      </c>
      <c r="AD597" s="13">
        <f>T597/Projection!$J$24</f>
        <v/>
      </c>
      <c r="AE597" s="13">
        <f>U597/Projection!$K$24</f>
        <v/>
      </c>
      <c r="AF597" s="13">
        <f>V597/Projection!$L$24</f>
        <v/>
      </c>
      <c r="AG597" s="13">
        <f>MIN(W597:AF597)</f>
        <v/>
      </c>
    </row>
    <row r="598">
      <c r="B598" s="2" t="n">
        <v>585</v>
      </c>
      <c r="C598" s="20" t="n">
        <v>0.032864</v>
      </c>
      <c r="D598" s="20" t="n">
        <v>-0.105516</v>
      </c>
      <c r="E598" s="20" t="n">
        <v>-0.241071</v>
      </c>
      <c r="F598" s="20" t="n">
        <v>1.055362</v>
      </c>
      <c r="G598" s="20" t="n">
        <v>-2.204381</v>
      </c>
      <c r="H598" s="20" t="n">
        <v>-0.468339</v>
      </c>
      <c r="I598" s="20" t="n">
        <v>-0.532292</v>
      </c>
      <c r="J598" s="20" t="n">
        <v>-0.335172</v>
      </c>
      <c r="K598" s="20" t="n">
        <v>-0.121576</v>
      </c>
      <c r="L598" s="20" t="n">
        <v>0.172593</v>
      </c>
      <c r="M598" s="17">
        <f>Projection!$C$13*EXP($C$5+SQRT($C$4)*C598)+(Projection!$C$20+MAX(0,Projection!$C$14-Projection!$C$13)/Projection!$C$4-Projection!$C$21)*EXP($C$5+SQRT($C$4)*C598)^0.5</f>
        <v/>
      </c>
      <c r="N598" s="17">
        <f>M598*EXP($C$5+SQRT($C$4)*D598)+(Projection!$D$20+MAX(0,Projection!$C$24-M598)/Projection!$C$4-Projection!$D$21)*EXP($C$5+SQRT($C$4)*D598)^0.5</f>
        <v/>
      </c>
      <c r="O598" s="17">
        <f>N598*EXP($C$5+SQRT($C$4)*E598)+(Projection!$E$20+MAX(0,Projection!$D$24-N598)/Projection!$C$4-Projection!$E$21)*EXP($C$5+SQRT($C$4)*E598)^0.5</f>
        <v/>
      </c>
      <c r="P598" s="17">
        <f>O598*EXP($C$5+SQRT($C$4)*F598)+(Projection!$F$20+MAX(0,Projection!$E$24-O598)/Projection!$C$4-Projection!$F$21)*EXP($C$5+SQRT($C$4)*F598)^0.5</f>
        <v/>
      </c>
      <c r="Q598" s="17">
        <f>P598*EXP($C$5+SQRT($C$4)*G598)+(Projection!$G$20+MAX(0,Projection!$F$24-P598)/Projection!$C$4-Projection!$G$21)*EXP($C$5+SQRT($C$4)*G598)^0.5</f>
        <v/>
      </c>
      <c r="R598" s="17">
        <f>Q598*EXP($C$5+SQRT($C$4)*H598)+(Projection!$H$20+MAX(0,Projection!$G$24-Q598)/Projection!$C$4-Projection!$H$21)*EXP($C$5+SQRT($C$4)*H598)^0.5</f>
        <v/>
      </c>
      <c r="S598" s="17">
        <f>R598*EXP($C$5+SQRT($C$4)*I598)+(Projection!$I$20+MAX(0,Projection!$H$24-R598)/Projection!$C$4-Projection!$I$21)*EXP($C$5+SQRT($C$4)*I598)^0.5</f>
        <v/>
      </c>
      <c r="T598" s="17">
        <f>S598*EXP($C$5+SQRT($C$4)*J598)+(Projection!$J$20+MAX(0,Projection!$I$24-S598)/Projection!$C$4-Projection!$J$21)*EXP($C$5+SQRT($C$4)*J598)^0.5</f>
        <v/>
      </c>
      <c r="U598" s="17">
        <f>T598*EXP($C$5+SQRT($C$4)*K598)+(Projection!$K$20+MAX(0,Projection!$J$24-T598)/Projection!$C$4-Projection!$K$21)*EXP($C$5+SQRT($C$4)*K598)^0.5</f>
        <v/>
      </c>
      <c r="V598" s="17">
        <f>U598*EXP($C$5+SQRT($C$4)*L598)+(Projection!$L$20+MAX(0,Projection!$K$24-U598)/Projection!$C$4-Projection!$L$21)*EXP($C$5+SQRT($C$4)*L598)^0.5</f>
        <v/>
      </c>
      <c r="W598" s="13">
        <f>M598/Projection!$C$24</f>
        <v/>
      </c>
      <c r="X598" s="13">
        <f>N598/Projection!$D$24</f>
        <v/>
      </c>
      <c r="Y598" s="13">
        <f>O598/Projection!$E$24</f>
        <v/>
      </c>
      <c r="Z598" s="13">
        <f>P598/Projection!$F$24</f>
        <v/>
      </c>
      <c r="AA598" s="13">
        <f>Q598/Projection!$G$24</f>
        <v/>
      </c>
      <c r="AB598" s="13">
        <f>R598/Projection!$H$24</f>
        <v/>
      </c>
      <c r="AC598" s="13">
        <f>S598/Projection!$I$24</f>
        <v/>
      </c>
      <c r="AD598" s="13">
        <f>T598/Projection!$J$24</f>
        <v/>
      </c>
      <c r="AE598" s="13">
        <f>U598/Projection!$K$24</f>
        <v/>
      </c>
      <c r="AF598" s="13">
        <f>V598/Projection!$L$24</f>
        <v/>
      </c>
      <c r="AG598" s="13">
        <f>MIN(W598:AF598)</f>
        <v/>
      </c>
    </row>
    <row r="599">
      <c r="B599" s="2" t="n">
        <v>586</v>
      </c>
      <c r="C599" s="20" t="n">
        <v>-0.713508</v>
      </c>
      <c r="D599" s="20" t="n">
        <v>-0.094431</v>
      </c>
      <c r="E599" s="20" t="n">
        <v>0.370839</v>
      </c>
      <c r="F599" s="20" t="n">
        <v>2.289088</v>
      </c>
      <c r="G599" s="20" t="n">
        <v>0.48918</v>
      </c>
      <c r="H599" s="20" t="n">
        <v>-1.325637</v>
      </c>
      <c r="I599" s="20" t="n">
        <v>0.101854</v>
      </c>
      <c r="J599" s="20" t="n">
        <v>1.242112</v>
      </c>
      <c r="K599" s="20" t="n">
        <v>0.048126</v>
      </c>
      <c r="L599" s="20" t="n">
        <v>-0.597949</v>
      </c>
      <c r="M599" s="17">
        <f>Projection!$C$13*EXP($C$5+SQRT($C$4)*C599)+(Projection!$C$20+MAX(0,Projection!$C$14-Projection!$C$13)/Projection!$C$4-Projection!$C$21)*EXP($C$5+SQRT($C$4)*C599)^0.5</f>
        <v/>
      </c>
      <c r="N599" s="17">
        <f>M599*EXP($C$5+SQRT($C$4)*D599)+(Projection!$D$20+MAX(0,Projection!$C$24-M599)/Projection!$C$4-Projection!$D$21)*EXP($C$5+SQRT($C$4)*D599)^0.5</f>
        <v/>
      </c>
      <c r="O599" s="17">
        <f>N599*EXP($C$5+SQRT($C$4)*E599)+(Projection!$E$20+MAX(0,Projection!$D$24-N599)/Projection!$C$4-Projection!$E$21)*EXP($C$5+SQRT($C$4)*E599)^0.5</f>
        <v/>
      </c>
      <c r="P599" s="17">
        <f>O599*EXP($C$5+SQRT($C$4)*F599)+(Projection!$F$20+MAX(0,Projection!$E$24-O599)/Projection!$C$4-Projection!$F$21)*EXP($C$5+SQRT($C$4)*F599)^0.5</f>
        <v/>
      </c>
      <c r="Q599" s="17">
        <f>P599*EXP($C$5+SQRT($C$4)*G599)+(Projection!$G$20+MAX(0,Projection!$F$24-P599)/Projection!$C$4-Projection!$G$21)*EXP($C$5+SQRT($C$4)*G599)^0.5</f>
        <v/>
      </c>
      <c r="R599" s="17">
        <f>Q599*EXP($C$5+SQRT($C$4)*H599)+(Projection!$H$20+MAX(0,Projection!$G$24-Q599)/Projection!$C$4-Projection!$H$21)*EXP($C$5+SQRT($C$4)*H599)^0.5</f>
        <v/>
      </c>
      <c r="S599" s="17">
        <f>R599*EXP($C$5+SQRT($C$4)*I599)+(Projection!$I$20+MAX(0,Projection!$H$24-R599)/Projection!$C$4-Projection!$I$21)*EXP($C$5+SQRT($C$4)*I599)^0.5</f>
        <v/>
      </c>
      <c r="T599" s="17">
        <f>S599*EXP($C$5+SQRT($C$4)*J599)+(Projection!$J$20+MAX(0,Projection!$I$24-S599)/Projection!$C$4-Projection!$J$21)*EXP($C$5+SQRT($C$4)*J599)^0.5</f>
        <v/>
      </c>
      <c r="U599" s="17">
        <f>T599*EXP($C$5+SQRT($C$4)*K599)+(Projection!$K$20+MAX(0,Projection!$J$24-T599)/Projection!$C$4-Projection!$K$21)*EXP($C$5+SQRT($C$4)*K599)^0.5</f>
        <v/>
      </c>
      <c r="V599" s="17">
        <f>U599*EXP($C$5+SQRT($C$4)*L599)+(Projection!$L$20+MAX(0,Projection!$K$24-U599)/Projection!$C$4-Projection!$L$21)*EXP($C$5+SQRT($C$4)*L599)^0.5</f>
        <v/>
      </c>
      <c r="W599" s="13">
        <f>M599/Projection!$C$24</f>
        <v/>
      </c>
      <c r="X599" s="13">
        <f>N599/Projection!$D$24</f>
        <v/>
      </c>
      <c r="Y599" s="13">
        <f>O599/Projection!$E$24</f>
        <v/>
      </c>
      <c r="Z599" s="13">
        <f>P599/Projection!$F$24</f>
        <v/>
      </c>
      <c r="AA599" s="13">
        <f>Q599/Projection!$G$24</f>
        <v/>
      </c>
      <c r="AB599" s="13">
        <f>R599/Projection!$H$24</f>
        <v/>
      </c>
      <c r="AC599" s="13">
        <f>S599/Projection!$I$24</f>
        <v/>
      </c>
      <c r="AD599" s="13">
        <f>T599/Projection!$J$24</f>
        <v/>
      </c>
      <c r="AE599" s="13">
        <f>U599/Projection!$K$24</f>
        <v/>
      </c>
      <c r="AF599" s="13">
        <f>V599/Projection!$L$24</f>
        <v/>
      </c>
      <c r="AG599" s="13">
        <f>MIN(W599:AF599)</f>
        <v/>
      </c>
    </row>
    <row r="600">
      <c r="B600" s="2" t="n">
        <v>587</v>
      </c>
      <c r="C600" s="20" t="n">
        <v>-0.962749</v>
      </c>
      <c r="D600" s="20" t="n">
        <v>1.106374</v>
      </c>
      <c r="E600" s="20" t="n">
        <v>0.365218</v>
      </c>
      <c r="F600" s="20" t="n">
        <v>-0.679547</v>
      </c>
      <c r="G600" s="20" t="n">
        <v>-1.382229</v>
      </c>
      <c r="H600" s="20" t="n">
        <v>-0.274074</v>
      </c>
      <c r="I600" s="20" t="n">
        <v>-0.614507</v>
      </c>
      <c r="J600" s="20" t="n">
        <v>-0.461361</v>
      </c>
      <c r="K600" s="20" t="n">
        <v>-0.07158</v>
      </c>
      <c r="L600" s="20" t="n">
        <v>-1.541667</v>
      </c>
      <c r="M600" s="17">
        <f>Projection!$C$13*EXP($C$5+SQRT($C$4)*C600)+(Projection!$C$20+MAX(0,Projection!$C$14-Projection!$C$13)/Projection!$C$4-Projection!$C$21)*EXP($C$5+SQRT($C$4)*C600)^0.5</f>
        <v/>
      </c>
      <c r="N600" s="17">
        <f>M600*EXP($C$5+SQRT($C$4)*D600)+(Projection!$D$20+MAX(0,Projection!$C$24-M600)/Projection!$C$4-Projection!$D$21)*EXP($C$5+SQRT($C$4)*D600)^0.5</f>
        <v/>
      </c>
      <c r="O600" s="17">
        <f>N600*EXP($C$5+SQRT($C$4)*E600)+(Projection!$E$20+MAX(0,Projection!$D$24-N600)/Projection!$C$4-Projection!$E$21)*EXP($C$5+SQRT($C$4)*E600)^0.5</f>
        <v/>
      </c>
      <c r="P600" s="17">
        <f>O600*EXP($C$5+SQRT($C$4)*F600)+(Projection!$F$20+MAX(0,Projection!$E$24-O600)/Projection!$C$4-Projection!$F$21)*EXP($C$5+SQRT($C$4)*F600)^0.5</f>
        <v/>
      </c>
      <c r="Q600" s="17">
        <f>P600*EXP($C$5+SQRT($C$4)*G600)+(Projection!$G$20+MAX(0,Projection!$F$24-P600)/Projection!$C$4-Projection!$G$21)*EXP($C$5+SQRT($C$4)*G600)^0.5</f>
        <v/>
      </c>
      <c r="R600" s="17">
        <f>Q600*EXP($C$5+SQRT($C$4)*H600)+(Projection!$H$20+MAX(0,Projection!$G$24-Q600)/Projection!$C$4-Projection!$H$21)*EXP($C$5+SQRT($C$4)*H600)^0.5</f>
        <v/>
      </c>
      <c r="S600" s="17">
        <f>R600*EXP($C$5+SQRT($C$4)*I600)+(Projection!$I$20+MAX(0,Projection!$H$24-R600)/Projection!$C$4-Projection!$I$21)*EXP($C$5+SQRT($C$4)*I600)^0.5</f>
        <v/>
      </c>
      <c r="T600" s="17">
        <f>S600*EXP($C$5+SQRT($C$4)*J600)+(Projection!$J$20+MAX(0,Projection!$I$24-S600)/Projection!$C$4-Projection!$J$21)*EXP($C$5+SQRT($C$4)*J600)^0.5</f>
        <v/>
      </c>
      <c r="U600" s="17">
        <f>T600*EXP($C$5+SQRT($C$4)*K600)+(Projection!$K$20+MAX(0,Projection!$J$24-T600)/Projection!$C$4-Projection!$K$21)*EXP($C$5+SQRT($C$4)*K600)^0.5</f>
        <v/>
      </c>
      <c r="V600" s="17">
        <f>U600*EXP($C$5+SQRT($C$4)*L600)+(Projection!$L$20+MAX(0,Projection!$K$24-U600)/Projection!$C$4-Projection!$L$21)*EXP($C$5+SQRT($C$4)*L600)^0.5</f>
        <v/>
      </c>
      <c r="W600" s="13">
        <f>M600/Projection!$C$24</f>
        <v/>
      </c>
      <c r="X600" s="13">
        <f>N600/Projection!$D$24</f>
        <v/>
      </c>
      <c r="Y600" s="13">
        <f>O600/Projection!$E$24</f>
        <v/>
      </c>
      <c r="Z600" s="13">
        <f>P600/Projection!$F$24</f>
        <v/>
      </c>
      <c r="AA600" s="13">
        <f>Q600/Projection!$G$24</f>
        <v/>
      </c>
      <c r="AB600" s="13">
        <f>R600/Projection!$H$24</f>
        <v/>
      </c>
      <c r="AC600" s="13">
        <f>S600/Projection!$I$24</f>
        <v/>
      </c>
      <c r="AD600" s="13">
        <f>T600/Projection!$J$24</f>
        <v/>
      </c>
      <c r="AE600" s="13">
        <f>U600/Projection!$K$24</f>
        <v/>
      </c>
      <c r="AF600" s="13">
        <f>V600/Projection!$L$24</f>
        <v/>
      </c>
      <c r="AG600" s="13">
        <f>MIN(W600:AF600)</f>
        <v/>
      </c>
    </row>
    <row r="601">
      <c r="B601" s="2" t="n">
        <v>588</v>
      </c>
      <c r="C601" s="20" t="n">
        <v>1.166522</v>
      </c>
      <c r="D601" s="20" t="n">
        <v>-0.426231</v>
      </c>
      <c r="E601" s="20" t="n">
        <v>0.236578</v>
      </c>
      <c r="F601" s="20" t="n">
        <v>-1.045254</v>
      </c>
      <c r="G601" s="20" t="n">
        <v>-0.02392</v>
      </c>
      <c r="H601" s="20" t="n">
        <v>-0.259006</v>
      </c>
      <c r="I601" s="20" t="n">
        <v>-0.45409</v>
      </c>
      <c r="J601" s="20" t="n">
        <v>-0.608053</v>
      </c>
      <c r="K601" s="20" t="n">
        <v>-0.57431</v>
      </c>
      <c r="L601" s="20" t="n">
        <v>0.452182</v>
      </c>
      <c r="M601" s="17">
        <f>Projection!$C$13*EXP($C$5+SQRT($C$4)*C601)+(Projection!$C$20+MAX(0,Projection!$C$14-Projection!$C$13)/Projection!$C$4-Projection!$C$21)*EXP($C$5+SQRT($C$4)*C601)^0.5</f>
        <v/>
      </c>
      <c r="N601" s="17">
        <f>M601*EXP($C$5+SQRT($C$4)*D601)+(Projection!$D$20+MAX(0,Projection!$C$24-M601)/Projection!$C$4-Projection!$D$21)*EXP($C$5+SQRT($C$4)*D601)^0.5</f>
        <v/>
      </c>
      <c r="O601" s="17">
        <f>N601*EXP($C$5+SQRT($C$4)*E601)+(Projection!$E$20+MAX(0,Projection!$D$24-N601)/Projection!$C$4-Projection!$E$21)*EXP($C$5+SQRT($C$4)*E601)^0.5</f>
        <v/>
      </c>
      <c r="P601" s="17">
        <f>O601*EXP($C$5+SQRT($C$4)*F601)+(Projection!$F$20+MAX(0,Projection!$E$24-O601)/Projection!$C$4-Projection!$F$21)*EXP($C$5+SQRT($C$4)*F601)^0.5</f>
        <v/>
      </c>
      <c r="Q601" s="17">
        <f>P601*EXP($C$5+SQRT($C$4)*G601)+(Projection!$G$20+MAX(0,Projection!$F$24-P601)/Projection!$C$4-Projection!$G$21)*EXP($C$5+SQRT($C$4)*G601)^0.5</f>
        <v/>
      </c>
      <c r="R601" s="17">
        <f>Q601*EXP($C$5+SQRT($C$4)*H601)+(Projection!$H$20+MAX(0,Projection!$G$24-Q601)/Projection!$C$4-Projection!$H$21)*EXP($C$5+SQRT($C$4)*H601)^0.5</f>
        <v/>
      </c>
      <c r="S601" s="17">
        <f>R601*EXP($C$5+SQRT($C$4)*I601)+(Projection!$I$20+MAX(0,Projection!$H$24-R601)/Projection!$C$4-Projection!$I$21)*EXP($C$5+SQRT($C$4)*I601)^0.5</f>
        <v/>
      </c>
      <c r="T601" s="17">
        <f>S601*EXP($C$5+SQRT($C$4)*J601)+(Projection!$J$20+MAX(0,Projection!$I$24-S601)/Projection!$C$4-Projection!$J$21)*EXP($C$5+SQRT($C$4)*J601)^0.5</f>
        <v/>
      </c>
      <c r="U601" s="17">
        <f>T601*EXP($C$5+SQRT($C$4)*K601)+(Projection!$K$20+MAX(0,Projection!$J$24-T601)/Projection!$C$4-Projection!$K$21)*EXP($C$5+SQRT($C$4)*K601)^0.5</f>
        <v/>
      </c>
      <c r="V601" s="17">
        <f>U601*EXP($C$5+SQRT($C$4)*L601)+(Projection!$L$20+MAX(0,Projection!$K$24-U601)/Projection!$C$4-Projection!$L$21)*EXP($C$5+SQRT($C$4)*L601)^0.5</f>
        <v/>
      </c>
      <c r="W601" s="13">
        <f>M601/Projection!$C$24</f>
        <v/>
      </c>
      <c r="X601" s="13">
        <f>N601/Projection!$D$24</f>
        <v/>
      </c>
      <c r="Y601" s="13">
        <f>O601/Projection!$E$24</f>
        <v/>
      </c>
      <c r="Z601" s="13">
        <f>P601/Projection!$F$24</f>
        <v/>
      </c>
      <c r="AA601" s="13">
        <f>Q601/Projection!$G$24</f>
        <v/>
      </c>
      <c r="AB601" s="13">
        <f>R601/Projection!$H$24</f>
        <v/>
      </c>
      <c r="AC601" s="13">
        <f>S601/Projection!$I$24</f>
        <v/>
      </c>
      <c r="AD601" s="13">
        <f>T601/Projection!$J$24</f>
        <v/>
      </c>
      <c r="AE601" s="13">
        <f>U601/Projection!$K$24</f>
        <v/>
      </c>
      <c r="AF601" s="13">
        <f>V601/Projection!$L$24</f>
        <v/>
      </c>
      <c r="AG601" s="13">
        <f>MIN(W601:AF601)</f>
        <v/>
      </c>
    </row>
    <row r="602">
      <c r="B602" s="2" t="n">
        <v>589</v>
      </c>
      <c r="C602" s="20" t="n">
        <v>-2.168496</v>
      </c>
      <c r="D602" s="20" t="n">
        <v>0.8435780000000001</v>
      </c>
      <c r="E602" s="20" t="n">
        <v>-0.527798</v>
      </c>
      <c r="F602" s="20" t="n">
        <v>-0.294003</v>
      </c>
      <c r="G602" s="20" t="n">
        <v>-0.859674</v>
      </c>
      <c r="H602" s="20" t="n">
        <v>0.344534</v>
      </c>
      <c r="I602" s="20" t="n">
        <v>0.870214</v>
      </c>
      <c r="J602" s="20" t="n">
        <v>-0.09725499999999999</v>
      </c>
      <c r="K602" s="20" t="n">
        <v>1.319057</v>
      </c>
      <c r="L602" s="20" t="n">
        <v>-0.325093</v>
      </c>
      <c r="M602" s="17">
        <f>Projection!$C$13*EXP($C$5+SQRT($C$4)*C602)+(Projection!$C$20+MAX(0,Projection!$C$14-Projection!$C$13)/Projection!$C$4-Projection!$C$21)*EXP($C$5+SQRT($C$4)*C602)^0.5</f>
        <v/>
      </c>
      <c r="N602" s="17">
        <f>M602*EXP($C$5+SQRT($C$4)*D602)+(Projection!$D$20+MAX(0,Projection!$C$24-M602)/Projection!$C$4-Projection!$D$21)*EXP($C$5+SQRT($C$4)*D602)^0.5</f>
        <v/>
      </c>
      <c r="O602" s="17">
        <f>N602*EXP($C$5+SQRT($C$4)*E602)+(Projection!$E$20+MAX(0,Projection!$D$24-N602)/Projection!$C$4-Projection!$E$21)*EXP($C$5+SQRT($C$4)*E602)^0.5</f>
        <v/>
      </c>
      <c r="P602" s="17">
        <f>O602*EXP($C$5+SQRT($C$4)*F602)+(Projection!$F$20+MAX(0,Projection!$E$24-O602)/Projection!$C$4-Projection!$F$21)*EXP($C$5+SQRT($C$4)*F602)^0.5</f>
        <v/>
      </c>
      <c r="Q602" s="17">
        <f>P602*EXP($C$5+SQRT($C$4)*G602)+(Projection!$G$20+MAX(0,Projection!$F$24-P602)/Projection!$C$4-Projection!$G$21)*EXP($C$5+SQRT($C$4)*G602)^0.5</f>
        <v/>
      </c>
      <c r="R602" s="17">
        <f>Q602*EXP($C$5+SQRT($C$4)*H602)+(Projection!$H$20+MAX(0,Projection!$G$24-Q602)/Projection!$C$4-Projection!$H$21)*EXP($C$5+SQRT($C$4)*H602)^0.5</f>
        <v/>
      </c>
      <c r="S602" s="17">
        <f>R602*EXP($C$5+SQRT($C$4)*I602)+(Projection!$I$20+MAX(0,Projection!$H$24-R602)/Projection!$C$4-Projection!$I$21)*EXP($C$5+SQRT($C$4)*I602)^0.5</f>
        <v/>
      </c>
      <c r="T602" s="17">
        <f>S602*EXP($C$5+SQRT($C$4)*J602)+(Projection!$J$20+MAX(0,Projection!$I$24-S602)/Projection!$C$4-Projection!$J$21)*EXP($C$5+SQRT($C$4)*J602)^0.5</f>
        <v/>
      </c>
      <c r="U602" s="17">
        <f>T602*EXP($C$5+SQRT($C$4)*K602)+(Projection!$K$20+MAX(0,Projection!$J$24-T602)/Projection!$C$4-Projection!$K$21)*EXP($C$5+SQRT($C$4)*K602)^0.5</f>
        <v/>
      </c>
      <c r="V602" s="17">
        <f>U602*EXP($C$5+SQRT($C$4)*L602)+(Projection!$L$20+MAX(0,Projection!$K$24-U602)/Projection!$C$4-Projection!$L$21)*EXP($C$5+SQRT($C$4)*L602)^0.5</f>
        <v/>
      </c>
      <c r="W602" s="13">
        <f>M602/Projection!$C$24</f>
        <v/>
      </c>
      <c r="X602" s="13">
        <f>N602/Projection!$D$24</f>
        <v/>
      </c>
      <c r="Y602" s="13">
        <f>O602/Projection!$E$24</f>
        <v/>
      </c>
      <c r="Z602" s="13">
        <f>P602/Projection!$F$24</f>
        <v/>
      </c>
      <c r="AA602" s="13">
        <f>Q602/Projection!$G$24</f>
        <v/>
      </c>
      <c r="AB602" s="13">
        <f>R602/Projection!$H$24</f>
        <v/>
      </c>
      <c r="AC602" s="13">
        <f>S602/Projection!$I$24</f>
        <v/>
      </c>
      <c r="AD602" s="13">
        <f>T602/Projection!$J$24</f>
        <v/>
      </c>
      <c r="AE602" s="13">
        <f>U602/Projection!$K$24</f>
        <v/>
      </c>
      <c r="AF602" s="13">
        <f>V602/Projection!$L$24</f>
        <v/>
      </c>
      <c r="AG602" s="13">
        <f>MIN(W602:AF602)</f>
        <v/>
      </c>
    </row>
    <row r="603">
      <c r="B603" s="2" t="n">
        <v>590</v>
      </c>
      <c r="C603" s="20" t="n">
        <v>-0.936093</v>
      </c>
      <c r="D603" s="20" t="n">
        <v>-1.096833</v>
      </c>
      <c r="E603" s="20" t="n">
        <v>1.716927</v>
      </c>
      <c r="F603" s="20" t="n">
        <v>1.013186</v>
      </c>
      <c r="G603" s="20" t="n">
        <v>-1.476415</v>
      </c>
      <c r="H603" s="20" t="n">
        <v>-1.526158</v>
      </c>
      <c r="I603" s="20" t="n">
        <v>1.482321</v>
      </c>
      <c r="J603" s="20" t="n">
        <v>-0.393803</v>
      </c>
      <c r="K603" s="20" t="n">
        <v>-0.336815</v>
      </c>
      <c r="L603" s="20" t="n">
        <v>-1.59377</v>
      </c>
      <c r="M603" s="17">
        <f>Projection!$C$13*EXP($C$5+SQRT($C$4)*C603)+(Projection!$C$20+MAX(0,Projection!$C$14-Projection!$C$13)/Projection!$C$4-Projection!$C$21)*EXP($C$5+SQRT($C$4)*C603)^0.5</f>
        <v/>
      </c>
      <c r="N603" s="17">
        <f>M603*EXP($C$5+SQRT($C$4)*D603)+(Projection!$D$20+MAX(0,Projection!$C$24-M603)/Projection!$C$4-Projection!$D$21)*EXP($C$5+SQRT($C$4)*D603)^0.5</f>
        <v/>
      </c>
      <c r="O603" s="17">
        <f>N603*EXP($C$5+SQRT($C$4)*E603)+(Projection!$E$20+MAX(0,Projection!$D$24-N603)/Projection!$C$4-Projection!$E$21)*EXP($C$5+SQRT($C$4)*E603)^0.5</f>
        <v/>
      </c>
      <c r="P603" s="17">
        <f>O603*EXP($C$5+SQRT($C$4)*F603)+(Projection!$F$20+MAX(0,Projection!$E$24-O603)/Projection!$C$4-Projection!$F$21)*EXP($C$5+SQRT($C$4)*F603)^0.5</f>
        <v/>
      </c>
      <c r="Q603" s="17">
        <f>P603*EXP($C$5+SQRT($C$4)*G603)+(Projection!$G$20+MAX(0,Projection!$F$24-P603)/Projection!$C$4-Projection!$G$21)*EXP($C$5+SQRT($C$4)*G603)^0.5</f>
        <v/>
      </c>
      <c r="R603" s="17">
        <f>Q603*EXP($C$5+SQRT($C$4)*H603)+(Projection!$H$20+MAX(0,Projection!$G$24-Q603)/Projection!$C$4-Projection!$H$21)*EXP($C$5+SQRT($C$4)*H603)^0.5</f>
        <v/>
      </c>
      <c r="S603" s="17">
        <f>R603*EXP($C$5+SQRT($C$4)*I603)+(Projection!$I$20+MAX(0,Projection!$H$24-R603)/Projection!$C$4-Projection!$I$21)*EXP($C$5+SQRT($C$4)*I603)^0.5</f>
        <v/>
      </c>
      <c r="T603" s="17">
        <f>S603*EXP($C$5+SQRT($C$4)*J603)+(Projection!$J$20+MAX(0,Projection!$I$24-S603)/Projection!$C$4-Projection!$J$21)*EXP($C$5+SQRT($C$4)*J603)^0.5</f>
        <v/>
      </c>
      <c r="U603" s="17">
        <f>T603*EXP($C$5+SQRT($C$4)*K603)+(Projection!$K$20+MAX(0,Projection!$J$24-T603)/Projection!$C$4-Projection!$K$21)*EXP($C$5+SQRT($C$4)*K603)^0.5</f>
        <v/>
      </c>
      <c r="V603" s="17">
        <f>U603*EXP($C$5+SQRT($C$4)*L603)+(Projection!$L$20+MAX(0,Projection!$K$24-U603)/Projection!$C$4-Projection!$L$21)*EXP($C$5+SQRT($C$4)*L603)^0.5</f>
        <v/>
      </c>
      <c r="W603" s="13">
        <f>M603/Projection!$C$24</f>
        <v/>
      </c>
      <c r="X603" s="13">
        <f>N603/Projection!$D$24</f>
        <v/>
      </c>
      <c r="Y603" s="13">
        <f>O603/Projection!$E$24</f>
        <v/>
      </c>
      <c r="Z603" s="13">
        <f>P603/Projection!$F$24</f>
        <v/>
      </c>
      <c r="AA603" s="13">
        <f>Q603/Projection!$G$24</f>
        <v/>
      </c>
      <c r="AB603" s="13">
        <f>R603/Projection!$H$24</f>
        <v/>
      </c>
      <c r="AC603" s="13">
        <f>S603/Projection!$I$24</f>
        <v/>
      </c>
      <c r="AD603" s="13">
        <f>T603/Projection!$J$24</f>
        <v/>
      </c>
      <c r="AE603" s="13">
        <f>U603/Projection!$K$24</f>
        <v/>
      </c>
      <c r="AF603" s="13">
        <f>V603/Projection!$L$24</f>
        <v/>
      </c>
      <c r="AG603" s="13">
        <f>MIN(W603:AF603)</f>
        <v/>
      </c>
    </row>
    <row r="604">
      <c r="B604" s="2" t="n">
        <v>591</v>
      </c>
      <c r="C604" s="20" t="n">
        <v>0.038846</v>
      </c>
      <c r="D604" s="20" t="n">
        <v>-0.78459</v>
      </c>
      <c r="E604" s="20" t="n">
        <v>-1.333382</v>
      </c>
      <c r="F604" s="20" t="n">
        <v>0.265357</v>
      </c>
      <c r="G604" s="20" t="n">
        <v>-0.355808</v>
      </c>
      <c r="H604" s="20" t="n">
        <v>0.44616</v>
      </c>
      <c r="I604" s="20" t="n">
        <v>0.936258</v>
      </c>
      <c r="J604" s="20" t="n">
        <v>-0.087879</v>
      </c>
      <c r="K604" s="20" t="n">
        <v>0.930762</v>
      </c>
      <c r="L604" s="20" t="n">
        <v>0.390677</v>
      </c>
      <c r="M604" s="17">
        <f>Projection!$C$13*EXP($C$5+SQRT($C$4)*C604)+(Projection!$C$20+MAX(0,Projection!$C$14-Projection!$C$13)/Projection!$C$4-Projection!$C$21)*EXP($C$5+SQRT($C$4)*C604)^0.5</f>
        <v/>
      </c>
      <c r="N604" s="17">
        <f>M604*EXP($C$5+SQRT($C$4)*D604)+(Projection!$D$20+MAX(0,Projection!$C$24-M604)/Projection!$C$4-Projection!$D$21)*EXP($C$5+SQRT($C$4)*D604)^0.5</f>
        <v/>
      </c>
      <c r="O604" s="17">
        <f>N604*EXP($C$5+SQRT($C$4)*E604)+(Projection!$E$20+MAX(0,Projection!$D$24-N604)/Projection!$C$4-Projection!$E$21)*EXP($C$5+SQRT($C$4)*E604)^0.5</f>
        <v/>
      </c>
      <c r="P604" s="17">
        <f>O604*EXP($C$5+SQRT($C$4)*F604)+(Projection!$F$20+MAX(0,Projection!$E$24-O604)/Projection!$C$4-Projection!$F$21)*EXP($C$5+SQRT($C$4)*F604)^0.5</f>
        <v/>
      </c>
      <c r="Q604" s="17">
        <f>P604*EXP($C$5+SQRT($C$4)*G604)+(Projection!$G$20+MAX(0,Projection!$F$24-P604)/Projection!$C$4-Projection!$G$21)*EXP($C$5+SQRT($C$4)*G604)^0.5</f>
        <v/>
      </c>
      <c r="R604" s="17">
        <f>Q604*EXP($C$5+SQRT($C$4)*H604)+(Projection!$H$20+MAX(0,Projection!$G$24-Q604)/Projection!$C$4-Projection!$H$21)*EXP($C$5+SQRT($C$4)*H604)^0.5</f>
        <v/>
      </c>
      <c r="S604" s="17">
        <f>R604*EXP($C$5+SQRT($C$4)*I604)+(Projection!$I$20+MAX(0,Projection!$H$24-R604)/Projection!$C$4-Projection!$I$21)*EXP($C$5+SQRT($C$4)*I604)^0.5</f>
        <v/>
      </c>
      <c r="T604" s="17">
        <f>S604*EXP($C$5+SQRT($C$4)*J604)+(Projection!$J$20+MAX(0,Projection!$I$24-S604)/Projection!$C$4-Projection!$J$21)*EXP($C$5+SQRT($C$4)*J604)^0.5</f>
        <v/>
      </c>
      <c r="U604" s="17">
        <f>T604*EXP($C$5+SQRT($C$4)*K604)+(Projection!$K$20+MAX(0,Projection!$J$24-T604)/Projection!$C$4-Projection!$K$21)*EXP($C$5+SQRT($C$4)*K604)^0.5</f>
        <v/>
      </c>
      <c r="V604" s="17">
        <f>U604*EXP($C$5+SQRT($C$4)*L604)+(Projection!$L$20+MAX(0,Projection!$K$24-U604)/Projection!$C$4-Projection!$L$21)*EXP($C$5+SQRT($C$4)*L604)^0.5</f>
        <v/>
      </c>
      <c r="W604" s="13">
        <f>M604/Projection!$C$24</f>
        <v/>
      </c>
      <c r="X604" s="13">
        <f>N604/Projection!$D$24</f>
        <v/>
      </c>
      <c r="Y604" s="13">
        <f>O604/Projection!$E$24</f>
        <v/>
      </c>
      <c r="Z604" s="13">
        <f>P604/Projection!$F$24</f>
        <v/>
      </c>
      <c r="AA604" s="13">
        <f>Q604/Projection!$G$24</f>
        <v/>
      </c>
      <c r="AB604" s="13">
        <f>R604/Projection!$H$24</f>
        <v/>
      </c>
      <c r="AC604" s="13">
        <f>S604/Projection!$I$24</f>
        <v/>
      </c>
      <c r="AD604" s="13">
        <f>T604/Projection!$J$24</f>
        <v/>
      </c>
      <c r="AE604" s="13">
        <f>U604/Projection!$K$24</f>
        <v/>
      </c>
      <c r="AF604" s="13">
        <f>V604/Projection!$L$24</f>
        <v/>
      </c>
      <c r="AG604" s="13">
        <f>MIN(W604:AF604)</f>
        <v/>
      </c>
    </row>
    <row r="605">
      <c r="B605" s="2" t="n">
        <v>592</v>
      </c>
      <c r="C605" s="20" t="n">
        <v>-0.547475</v>
      </c>
      <c r="D605" s="20" t="n">
        <v>0.187641</v>
      </c>
      <c r="E605" s="20" t="n">
        <v>0.8845420000000001</v>
      </c>
      <c r="F605" s="20" t="n">
        <v>-1.572416</v>
      </c>
      <c r="G605" s="20" t="n">
        <v>-0.07768600000000001</v>
      </c>
      <c r="H605" s="20" t="n">
        <v>-0.906423</v>
      </c>
      <c r="I605" s="20" t="n">
        <v>0.156607</v>
      </c>
      <c r="J605" s="20" t="n">
        <v>1.865775</v>
      </c>
      <c r="K605" s="20" t="n">
        <v>0.014132</v>
      </c>
      <c r="L605" s="20" t="n">
        <v>0.335452</v>
      </c>
      <c r="M605" s="17">
        <f>Projection!$C$13*EXP($C$5+SQRT($C$4)*C605)+(Projection!$C$20+MAX(0,Projection!$C$14-Projection!$C$13)/Projection!$C$4-Projection!$C$21)*EXP($C$5+SQRT($C$4)*C605)^0.5</f>
        <v/>
      </c>
      <c r="N605" s="17">
        <f>M605*EXP($C$5+SQRT($C$4)*D605)+(Projection!$D$20+MAX(0,Projection!$C$24-M605)/Projection!$C$4-Projection!$D$21)*EXP($C$5+SQRT($C$4)*D605)^0.5</f>
        <v/>
      </c>
      <c r="O605" s="17">
        <f>N605*EXP($C$5+SQRT($C$4)*E605)+(Projection!$E$20+MAX(0,Projection!$D$24-N605)/Projection!$C$4-Projection!$E$21)*EXP($C$5+SQRT($C$4)*E605)^0.5</f>
        <v/>
      </c>
      <c r="P605" s="17">
        <f>O605*EXP($C$5+SQRT($C$4)*F605)+(Projection!$F$20+MAX(0,Projection!$E$24-O605)/Projection!$C$4-Projection!$F$21)*EXP($C$5+SQRT($C$4)*F605)^0.5</f>
        <v/>
      </c>
      <c r="Q605" s="17">
        <f>P605*EXP($C$5+SQRT($C$4)*G605)+(Projection!$G$20+MAX(0,Projection!$F$24-P605)/Projection!$C$4-Projection!$G$21)*EXP($C$5+SQRT($C$4)*G605)^0.5</f>
        <v/>
      </c>
      <c r="R605" s="17">
        <f>Q605*EXP($C$5+SQRT($C$4)*H605)+(Projection!$H$20+MAX(0,Projection!$G$24-Q605)/Projection!$C$4-Projection!$H$21)*EXP($C$5+SQRT($C$4)*H605)^0.5</f>
        <v/>
      </c>
      <c r="S605" s="17">
        <f>R605*EXP($C$5+SQRT($C$4)*I605)+(Projection!$I$20+MAX(0,Projection!$H$24-R605)/Projection!$C$4-Projection!$I$21)*EXP($C$5+SQRT($C$4)*I605)^0.5</f>
        <v/>
      </c>
      <c r="T605" s="17">
        <f>S605*EXP($C$5+SQRT($C$4)*J605)+(Projection!$J$20+MAX(0,Projection!$I$24-S605)/Projection!$C$4-Projection!$J$21)*EXP($C$5+SQRT($C$4)*J605)^0.5</f>
        <v/>
      </c>
      <c r="U605" s="17">
        <f>T605*EXP($C$5+SQRT($C$4)*K605)+(Projection!$K$20+MAX(0,Projection!$J$24-T605)/Projection!$C$4-Projection!$K$21)*EXP($C$5+SQRT($C$4)*K605)^0.5</f>
        <v/>
      </c>
      <c r="V605" s="17">
        <f>U605*EXP($C$5+SQRT($C$4)*L605)+(Projection!$L$20+MAX(0,Projection!$K$24-U605)/Projection!$C$4-Projection!$L$21)*EXP($C$5+SQRT($C$4)*L605)^0.5</f>
        <v/>
      </c>
      <c r="W605" s="13">
        <f>M605/Projection!$C$24</f>
        <v/>
      </c>
      <c r="X605" s="13">
        <f>N605/Projection!$D$24</f>
        <v/>
      </c>
      <c r="Y605" s="13">
        <f>O605/Projection!$E$24</f>
        <v/>
      </c>
      <c r="Z605" s="13">
        <f>P605/Projection!$F$24</f>
        <v/>
      </c>
      <c r="AA605" s="13">
        <f>Q605/Projection!$G$24</f>
        <v/>
      </c>
      <c r="AB605" s="13">
        <f>R605/Projection!$H$24</f>
        <v/>
      </c>
      <c r="AC605" s="13">
        <f>S605/Projection!$I$24</f>
        <v/>
      </c>
      <c r="AD605" s="13">
        <f>T605/Projection!$J$24</f>
        <v/>
      </c>
      <c r="AE605" s="13">
        <f>U605/Projection!$K$24</f>
        <v/>
      </c>
      <c r="AF605" s="13">
        <f>V605/Projection!$L$24</f>
        <v/>
      </c>
      <c r="AG605" s="13">
        <f>MIN(W605:AF605)</f>
        <v/>
      </c>
    </row>
    <row r="606">
      <c r="B606" s="2" t="n">
        <v>593</v>
      </c>
      <c r="C606" s="20" t="n">
        <v>0.296435</v>
      </c>
      <c r="D606" s="20" t="n">
        <v>-0.30071</v>
      </c>
      <c r="E606" s="20" t="n">
        <v>-1.437597</v>
      </c>
      <c r="F606" s="20" t="n">
        <v>0.851203</v>
      </c>
      <c r="G606" s="20" t="n">
        <v>-0.114936</v>
      </c>
      <c r="H606" s="20" t="n">
        <v>0.372186</v>
      </c>
      <c r="I606" s="20" t="n">
        <v>-0.341319</v>
      </c>
      <c r="J606" s="20" t="n">
        <v>-0.100092</v>
      </c>
      <c r="K606" s="20" t="n">
        <v>-1.059811</v>
      </c>
      <c r="L606" s="20" t="n">
        <v>-0.071897</v>
      </c>
      <c r="M606" s="17">
        <f>Projection!$C$13*EXP($C$5+SQRT($C$4)*C606)+(Projection!$C$20+MAX(0,Projection!$C$14-Projection!$C$13)/Projection!$C$4-Projection!$C$21)*EXP($C$5+SQRT($C$4)*C606)^0.5</f>
        <v/>
      </c>
      <c r="N606" s="17">
        <f>M606*EXP($C$5+SQRT($C$4)*D606)+(Projection!$D$20+MAX(0,Projection!$C$24-M606)/Projection!$C$4-Projection!$D$21)*EXP($C$5+SQRT($C$4)*D606)^0.5</f>
        <v/>
      </c>
      <c r="O606" s="17">
        <f>N606*EXP($C$5+SQRT($C$4)*E606)+(Projection!$E$20+MAX(0,Projection!$D$24-N606)/Projection!$C$4-Projection!$E$21)*EXP($C$5+SQRT($C$4)*E606)^0.5</f>
        <v/>
      </c>
      <c r="P606" s="17">
        <f>O606*EXP($C$5+SQRT($C$4)*F606)+(Projection!$F$20+MAX(0,Projection!$E$24-O606)/Projection!$C$4-Projection!$F$21)*EXP($C$5+SQRT($C$4)*F606)^0.5</f>
        <v/>
      </c>
      <c r="Q606" s="17">
        <f>P606*EXP($C$5+SQRT($C$4)*G606)+(Projection!$G$20+MAX(0,Projection!$F$24-P606)/Projection!$C$4-Projection!$G$21)*EXP($C$5+SQRT($C$4)*G606)^0.5</f>
        <v/>
      </c>
      <c r="R606" s="17">
        <f>Q606*EXP($C$5+SQRT($C$4)*H606)+(Projection!$H$20+MAX(0,Projection!$G$24-Q606)/Projection!$C$4-Projection!$H$21)*EXP($C$5+SQRT($C$4)*H606)^0.5</f>
        <v/>
      </c>
      <c r="S606" s="17">
        <f>R606*EXP($C$5+SQRT($C$4)*I606)+(Projection!$I$20+MAX(0,Projection!$H$24-R606)/Projection!$C$4-Projection!$I$21)*EXP($C$5+SQRT($C$4)*I606)^0.5</f>
        <v/>
      </c>
      <c r="T606" s="17">
        <f>S606*EXP($C$5+SQRT($C$4)*J606)+(Projection!$J$20+MAX(0,Projection!$I$24-S606)/Projection!$C$4-Projection!$J$21)*EXP($C$5+SQRT($C$4)*J606)^0.5</f>
        <v/>
      </c>
      <c r="U606" s="17">
        <f>T606*EXP($C$5+SQRT($C$4)*K606)+(Projection!$K$20+MAX(0,Projection!$J$24-T606)/Projection!$C$4-Projection!$K$21)*EXP($C$5+SQRT($C$4)*K606)^0.5</f>
        <v/>
      </c>
      <c r="V606" s="17">
        <f>U606*EXP($C$5+SQRT($C$4)*L606)+(Projection!$L$20+MAX(0,Projection!$K$24-U606)/Projection!$C$4-Projection!$L$21)*EXP($C$5+SQRT($C$4)*L606)^0.5</f>
        <v/>
      </c>
      <c r="W606" s="13">
        <f>M606/Projection!$C$24</f>
        <v/>
      </c>
      <c r="X606" s="13">
        <f>N606/Projection!$D$24</f>
        <v/>
      </c>
      <c r="Y606" s="13">
        <f>O606/Projection!$E$24</f>
        <v/>
      </c>
      <c r="Z606" s="13">
        <f>P606/Projection!$F$24</f>
        <v/>
      </c>
      <c r="AA606" s="13">
        <f>Q606/Projection!$G$24</f>
        <v/>
      </c>
      <c r="AB606" s="13">
        <f>R606/Projection!$H$24</f>
        <v/>
      </c>
      <c r="AC606" s="13">
        <f>S606/Projection!$I$24</f>
        <v/>
      </c>
      <c r="AD606" s="13">
        <f>T606/Projection!$J$24</f>
        <v/>
      </c>
      <c r="AE606" s="13">
        <f>U606/Projection!$K$24</f>
        <v/>
      </c>
      <c r="AF606" s="13">
        <f>V606/Projection!$L$24</f>
        <v/>
      </c>
      <c r="AG606" s="13">
        <f>MIN(W606:AF606)</f>
        <v/>
      </c>
    </row>
    <row r="607">
      <c r="B607" s="2" t="n">
        <v>594</v>
      </c>
      <c r="C607" s="20" t="n">
        <v>1.192274</v>
      </c>
      <c r="D607" s="20" t="n">
        <v>0.382216</v>
      </c>
      <c r="E607" s="20" t="n">
        <v>-0.365712</v>
      </c>
      <c r="F607" s="20" t="n">
        <v>-0.69417</v>
      </c>
      <c r="G607" s="20" t="n">
        <v>0.351248</v>
      </c>
      <c r="H607" s="20" t="n">
        <v>0.377366</v>
      </c>
      <c r="I607" s="20" t="n">
        <v>-1.305765</v>
      </c>
      <c r="J607" s="20" t="n">
        <v>1.223202</v>
      </c>
      <c r="K607" s="20" t="n">
        <v>2.956057</v>
      </c>
      <c r="L607" s="20" t="n">
        <v>-0.326766</v>
      </c>
      <c r="M607" s="17">
        <f>Projection!$C$13*EXP($C$5+SQRT($C$4)*C607)+(Projection!$C$20+MAX(0,Projection!$C$14-Projection!$C$13)/Projection!$C$4-Projection!$C$21)*EXP($C$5+SQRT($C$4)*C607)^0.5</f>
        <v/>
      </c>
      <c r="N607" s="17">
        <f>M607*EXP($C$5+SQRT($C$4)*D607)+(Projection!$D$20+MAX(0,Projection!$C$24-M607)/Projection!$C$4-Projection!$D$21)*EXP($C$5+SQRT($C$4)*D607)^0.5</f>
        <v/>
      </c>
      <c r="O607" s="17">
        <f>N607*EXP($C$5+SQRT($C$4)*E607)+(Projection!$E$20+MAX(0,Projection!$D$24-N607)/Projection!$C$4-Projection!$E$21)*EXP($C$5+SQRT($C$4)*E607)^0.5</f>
        <v/>
      </c>
      <c r="P607" s="17">
        <f>O607*EXP($C$5+SQRT($C$4)*F607)+(Projection!$F$20+MAX(0,Projection!$E$24-O607)/Projection!$C$4-Projection!$F$21)*EXP($C$5+SQRT($C$4)*F607)^0.5</f>
        <v/>
      </c>
      <c r="Q607" s="17">
        <f>P607*EXP($C$5+SQRT($C$4)*G607)+(Projection!$G$20+MAX(0,Projection!$F$24-P607)/Projection!$C$4-Projection!$G$21)*EXP($C$5+SQRT($C$4)*G607)^0.5</f>
        <v/>
      </c>
      <c r="R607" s="17">
        <f>Q607*EXP($C$5+SQRT($C$4)*H607)+(Projection!$H$20+MAX(0,Projection!$G$24-Q607)/Projection!$C$4-Projection!$H$21)*EXP($C$5+SQRT($C$4)*H607)^0.5</f>
        <v/>
      </c>
      <c r="S607" s="17">
        <f>R607*EXP($C$5+SQRT($C$4)*I607)+(Projection!$I$20+MAX(0,Projection!$H$24-R607)/Projection!$C$4-Projection!$I$21)*EXP($C$5+SQRT($C$4)*I607)^0.5</f>
        <v/>
      </c>
      <c r="T607" s="17">
        <f>S607*EXP($C$5+SQRT($C$4)*J607)+(Projection!$J$20+MAX(0,Projection!$I$24-S607)/Projection!$C$4-Projection!$J$21)*EXP($C$5+SQRT($C$4)*J607)^0.5</f>
        <v/>
      </c>
      <c r="U607" s="17">
        <f>T607*EXP($C$5+SQRT($C$4)*K607)+(Projection!$K$20+MAX(0,Projection!$J$24-T607)/Projection!$C$4-Projection!$K$21)*EXP($C$5+SQRT($C$4)*K607)^0.5</f>
        <v/>
      </c>
      <c r="V607" s="17">
        <f>U607*EXP($C$5+SQRT($C$4)*L607)+(Projection!$L$20+MAX(0,Projection!$K$24-U607)/Projection!$C$4-Projection!$L$21)*EXP($C$5+SQRT($C$4)*L607)^0.5</f>
        <v/>
      </c>
      <c r="W607" s="13">
        <f>M607/Projection!$C$24</f>
        <v/>
      </c>
      <c r="X607" s="13">
        <f>N607/Projection!$D$24</f>
        <v/>
      </c>
      <c r="Y607" s="13">
        <f>O607/Projection!$E$24</f>
        <v/>
      </c>
      <c r="Z607" s="13">
        <f>P607/Projection!$F$24</f>
        <v/>
      </c>
      <c r="AA607" s="13">
        <f>Q607/Projection!$G$24</f>
        <v/>
      </c>
      <c r="AB607" s="13">
        <f>R607/Projection!$H$24</f>
        <v/>
      </c>
      <c r="AC607" s="13">
        <f>S607/Projection!$I$24</f>
        <v/>
      </c>
      <c r="AD607" s="13">
        <f>T607/Projection!$J$24</f>
        <v/>
      </c>
      <c r="AE607" s="13">
        <f>U607/Projection!$K$24</f>
        <v/>
      </c>
      <c r="AF607" s="13">
        <f>V607/Projection!$L$24</f>
        <v/>
      </c>
      <c r="AG607" s="13">
        <f>MIN(W607:AF607)</f>
        <v/>
      </c>
    </row>
    <row r="608">
      <c r="B608" s="2" t="n">
        <v>595</v>
      </c>
      <c r="C608" s="20" t="n">
        <v>-0.62464</v>
      </c>
      <c r="D608" s="20" t="n">
        <v>-1.217751</v>
      </c>
      <c r="E608" s="20" t="n">
        <v>-0.9719989999999999</v>
      </c>
      <c r="F608" s="20" t="n">
        <v>-1.232175</v>
      </c>
      <c r="G608" s="20" t="n">
        <v>-0.151814</v>
      </c>
      <c r="H608" s="20" t="n">
        <v>0.304318</v>
      </c>
      <c r="I608" s="20" t="n">
        <v>1.388951</v>
      </c>
      <c r="J608" s="20" t="n">
        <v>0.57142</v>
      </c>
      <c r="K608" s="20" t="n">
        <v>0.468022</v>
      </c>
      <c r="L608" s="20" t="n">
        <v>1.97032</v>
      </c>
      <c r="M608" s="17">
        <f>Projection!$C$13*EXP($C$5+SQRT($C$4)*C608)+(Projection!$C$20+MAX(0,Projection!$C$14-Projection!$C$13)/Projection!$C$4-Projection!$C$21)*EXP($C$5+SQRT($C$4)*C608)^0.5</f>
        <v/>
      </c>
      <c r="N608" s="17">
        <f>M608*EXP($C$5+SQRT($C$4)*D608)+(Projection!$D$20+MAX(0,Projection!$C$24-M608)/Projection!$C$4-Projection!$D$21)*EXP($C$5+SQRT($C$4)*D608)^0.5</f>
        <v/>
      </c>
      <c r="O608" s="17">
        <f>N608*EXP($C$5+SQRT($C$4)*E608)+(Projection!$E$20+MAX(0,Projection!$D$24-N608)/Projection!$C$4-Projection!$E$21)*EXP($C$5+SQRT($C$4)*E608)^0.5</f>
        <v/>
      </c>
      <c r="P608" s="17">
        <f>O608*EXP($C$5+SQRT($C$4)*F608)+(Projection!$F$20+MAX(0,Projection!$E$24-O608)/Projection!$C$4-Projection!$F$21)*EXP($C$5+SQRT($C$4)*F608)^0.5</f>
        <v/>
      </c>
      <c r="Q608" s="17">
        <f>P608*EXP($C$5+SQRT($C$4)*G608)+(Projection!$G$20+MAX(0,Projection!$F$24-P608)/Projection!$C$4-Projection!$G$21)*EXP($C$5+SQRT($C$4)*G608)^0.5</f>
        <v/>
      </c>
      <c r="R608" s="17">
        <f>Q608*EXP($C$5+SQRT($C$4)*H608)+(Projection!$H$20+MAX(0,Projection!$G$24-Q608)/Projection!$C$4-Projection!$H$21)*EXP($C$5+SQRT($C$4)*H608)^0.5</f>
        <v/>
      </c>
      <c r="S608" s="17">
        <f>R608*EXP($C$5+SQRT($C$4)*I608)+(Projection!$I$20+MAX(0,Projection!$H$24-R608)/Projection!$C$4-Projection!$I$21)*EXP($C$5+SQRT($C$4)*I608)^0.5</f>
        <v/>
      </c>
      <c r="T608" s="17">
        <f>S608*EXP($C$5+SQRT($C$4)*J608)+(Projection!$J$20+MAX(0,Projection!$I$24-S608)/Projection!$C$4-Projection!$J$21)*EXP($C$5+SQRT($C$4)*J608)^0.5</f>
        <v/>
      </c>
      <c r="U608" s="17">
        <f>T608*EXP($C$5+SQRT($C$4)*K608)+(Projection!$K$20+MAX(0,Projection!$J$24-T608)/Projection!$C$4-Projection!$K$21)*EXP($C$5+SQRT($C$4)*K608)^0.5</f>
        <v/>
      </c>
      <c r="V608" s="17">
        <f>U608*EXP($C$5+SQRT($C$4)*L608)+(Projection!$L$20+MAX(0,Projection!$K$24-U608)/Projection!$C$4-Projection!$L$21)*EXP($C$5+SQRT($C$4)*L608)^0.5</f>
        <v/>
      </c>
      <c r="W608" s="13">
        <f>M608/Projection!$C$24</f>
        <v/>
      </c>
      <c r="X608" s="13">
        <f>N608/Projection!$D$24</f>
        <v/>
      </c>
      <c r="Y608" s="13">
        <f>O608/Projection!$E$24</f>
        <v/>
      </c>
      <c r="Z608" s="13">
        <f>P608/Projection!$F$24</f>
        <v/>
      </c>
      <c r="AA608" s="13">
        <f>Q608/Projection!$G$24</f>
        <v/>
      </c>
      <c r="AB608" s="13">
        <f>R608/Projection!$H$24</f>
        <v/>
      </c>
      <c r="AC608" s="13">
        <f>S608/Projection!$I$24</f>
        <v/>
      </c>
      <c r="AD608" s="13">
        <f>T608/Projection!$J$24</f>
        <v/>
      </c>
      <c r="AE608" s="13">
        <f>U608/Projection!$K$24</f>
        <v/>
      </c>
      <c r="AF608" s="13">
        <f>V608/Projection!$L$24</f>
        <v/>
      </c>
      <c r="AG608" s="13">
        <f>MIN(W608:AF608)</f>
        <v/>
      </c>
    </row>
    <row r="609">
      <c r="B609" s="2" t="n">
        <v>596</v>
      </c>
      <c r="C609" s="20" t="n">
        <v>-0.439448</v>
      </c>
      <c r="D609" s="20" t="n">
        <v>-0.978419</v>
      </c>
      <c r="E609" s="20" t="n">
        <v>-0.836132</v>
      </c>
      <c r="F609" s="20" t="n">
        <v>0.7172230000000001</v>
      </c>
      <c r="G609" s="20" t="n">
        <v>1.285321</v>
      </c>
      <c r="H609" s="20" t="n">
        <v>-0.319081</v>
      </c>
      <c r="I609" s="20" t="n">
        <v>2.197722</v>
      </c>
      <c r="J609" s="20" t="n">
        <v>0.995964</v>
      </c>
      <c r="K609" s="20" t="n">
        <v>-2.362722</v>
      </c>
      <c r="L609" s="20" t="n">
        <v>-0.532996</v>
      </c>
      <c r="M609" s="17">
        <f>Projection!$C$13*EXP($C$5+SQRT($C$4)*C609)+(Projection!$C$20+MAX(0,Projection!$C$14-Projection!$C$13)/Projection!$C$4-Projection!$C$21)*EXP($C$5+SQRT($C$4)*C609)^0.5</f>
        <v/>
      </c>
      <c r="N609" s="17">
        <f>M609*EXP($C$5+SQRT($C$4)*D609)+(Projection!$D$20+MAX(0,Projection!$C$24-M609)/Projection!$C$4-Projection!$D$21)*EXP($C$5+SQRT($C$4)*D609)^0.5</f>
        <v/>
      </c>
      <c r="O609" s="17">
        <f>N609*EXP($C$5+SQRT($C$4)*E609)+(Projection!$E$20+MAX(0,Projection!$D$24-N609)/Projection!$C$4-Projection!$E$21)*EXP($C$5+SQRT($C$4)*E609)^0.5</f>
        <v/>
      </c>
      <c r="P609" s="17">
        <f>O609*EXP($C$5+SQRT($C$4)*F609)+(Projection!$F$20+MAX(0,Projection!$E$24-O609)/Projection!$C$4-Projection!$F$21)*EXP($C$5+SQRT($C$4)*F609)^0.5</f>
        <v/>
      </c>
      <c r="Q609" s="17">
        <f>P609*EXP($C$5+SQRT($C$4)*G609)+(Projection!$G$20+MAX(0,Projection!$F$24-P609)/Projection!$C$4-Projection!$G$21)*EXP($C$5+SQRT($C$4)*G609)^0.5</f>
        <v/>
      </c>
      <c r="R609" s="17">
        <f>Q609*EXP($C$5+SQRT($C$4)*H609)+(Projection!$H$20+MAX(0,Projection!$G$24-Q609)/Projection!$C$4-Projection!$H$21)*EXP($C$5+SQRT($C$4)*H609)^0.5</f>
        <v/>
      </c>
      <c r="S609" s="17">
        <f>R609*EXP($C$5+SQRT($C$4)*I609)+(Projection!$I$20+MAX(0,Projection!$H$24-R609)/Projection!$C$4-Projection!$I$21)*EXP($C$5+SQRT($C$4)*I609)^0.5</f>
        <v/>
      </c>
      <c r="T609" s="17">
        <f>S609*EXP($C$5+SQRT($C$4)*J609)+(Projection!$J$20+MAX(0,Projection!$I$24-S609)/Projection!$C$4-Projection!$J$21)*EXP($C$5+SQRT($C$4)*J609)^0.5</f>
        <v/>
      </c>
      <c r="U609" s="17">
        <f>T609*EXP($C$5+SQRT($C$4)*K609)+(Projection!$K$20+MAX(0,Projection!$J$24-T609)/Projection!$C$4-Projection!$K$21)*EXP($C$5+SQRT($C$4)*K609)^0.5</f>
        <v/>
      </c>
      <c r="V609" s="17">
        <f>U609*EXP($C$5+SQRT($C$4)*L609)+(Projection!$L$20+MAX(0,Projection!$K$24-U609)/Projection!$C$4-Projection!$L$21)*EXP($C$5+SQRT($C$4)*L609)^0.5</f>
        <v/>
      </c>
      <c r="W609" s="13">
        <f>M609/Projection!$C$24</f>
        <v/>
      </c>
      <c r="X609" s="13">
        <f>N609/Projection!$D$24</f>
        <v/>
      </c>
      <c r="Y609" s="13">
        <f>O609/Projection!$E$24</f>
        <v/>
      </c>
      <c r="Z609" s="13">
        <f>P609/Projection!$F$24</f>
        <v/>
      </c>
      <c r="AA609" s="13">
        <f>Q609/Projection!$G$24</f>
        <v/>
      </c>
      <c r="AB609" s="13">
        <f>R609/Projection!$H$24</f>
        <v/>
      </c>
      <c r="AC609" s="13">
        <f>S609/Projection!$I$24</f>
        <v/>
      </c>
      <c r="AD609" s="13">
        <f>T609/Projection!$J$24</f>
        <v/>
      </c>
      <c r="AE609" s="13">
        <f>U609/Projection!$K$24</f>
        <v/>
      </c>
      <c r="AF609" s="13">
        <f>V609/Projection!$L$24</f>
        <v/>
      </c>
      <c r="AG609" s="13">
        <f>MIN(W609:AF609)</f>
        <v/>
      </c>
    </row>
    <row r="610">
      <c r="B610" s="2" t="n">
        <v>597</v>
      </c>
      <c r="C610" s="20" t="n">
        <v>-0.271987</v>
      </c>
      <c r="D610" s="20" t="n">
        <v>1.180243</v>
      </c>
      <c r="E610" s="20" t="n">
        <v>1.324698</v>
      </c>
      <c r="F610" s="20" t="n">
        <v>-0.463901</v>
      </c>
      <c r="G610" s="20" t="n">
        <v>-0.656684</v>
      </c>
      <c r="H610" s="20" t="n">
        <v>-0.887635</v>
      </c>
      <c r="I610" s="20" t="n">
        <v>0.416079</v>
      </c>
      <c r="J610" s="20" t="n">
        <v>0.555741</v>
      </c>
      <c r="K610" s="20" t="n">
        <v>0.066229</v>
      </c>
      <c r="L610" s="20" t="n">
        <v>1.762201</v>
      </c>
      <c r="M610" s="17">
        <f>Projection!$C$13*EXP($C$5+SQRT($C$4)*C610)+(Projection!$C$20+MAX(0,Projection!$C$14-Projection!$C$13)/Projection!$C$4-Projection!$C$21)*EXP($C$5+SQRT($C$4)*C610)^0.5</f>
        <v/>
      </c>
      <c r="N610" s="17">
        <f>M610*EXP($C$5+SQRT($C$4)*D610)+(Projection!$D$20+MAX(0,Projection!$C$24-M610)/Projection!$C$4-Projection!$D$21)*EXP($C$5+SQRT($C$4)*D610)^0.5</f>
        <v/>
      </c>
      <c r="O610" s="17">
        <f>N610*EXP($C$5+SQRT($C$4)*E610)+(Projection!$E$20+MAX(0,Projection!$D$24-N610)/Projection!$C$4-Projection!$E$21)*EXP($C$5+SQRT($C$4)*E610)^0.5</f>
        <v/>
      </c>
      <c r="P610" s="17">
        <f>O610*EXP($C$5+SQRT($C$4)*F610)+(Projection!$F$20+MAX(0,Projection!$E$24-O610)/Projection!$C$4-Projection!$F$21)*EXP($C$5+SQRT($C$4)*F610)^0.5</f>
        <v/>
      </c>
      <c r="Q610" s="17">
        <f>P610*EXP($C$5+SQRT($C$4)*G610)+(Projection!$G$20+MAX(0,Projection!$F$24-P610)/Projection!$C$4-Projection!$G$21)*EXP($C$5+SQRT($C$4)*G610)^0.5</f>
        <v/>
      </c>
      <c r="R610" s="17">
        <f>Q610*EXP($C$5+SQRT($C$4)*H610)+(Projection!$H$20+MAX(0,Projection!$G$24-Q610)/Projection!$C$4-Projection!$H$21)*EXP($C$5+SQRT($C$4)*H610)^0.5</f>
        <v/>
      </c>
      <c r="S610" s="17">
        <f>R610*EXP($C$5+SQRT($C$4)*I610)+(Projection!$I$20+MAX(0,Projection!$H$24-R610)/Projection!$C$4-Projection!$I$21)*EXP($C$5+SQRT($C$4)*I610)^0.5</f>
        <v/>
      </c>
      <c r="T610" s="17">
        <f>S610*EXP($C$5+SQRT($C$4)*J610)+(Projection!$J$20+MAX(0,Projection!$I$24-S610)/Projection!$C$4-Projection!$J$21)*EXP($C$5+SQRT($C$4)*J610)^0.5</f>
        <v/>
      </c>
      <c r="U610" s="17">
        <f>T610*EXP($C$5+SQRT($C$4)*K610)+(Projection!$K$20+MAX(0,Projection!$J$24-T610)/Projection!$C$4-Projection!$K$21)*EXP($C$5+SQRT($C$4)*K610)^0.5</f>
        <v/>
      </c>
      <c r="V610" s="17">
        <f>U610*EXP($C$5+SQRT($C$4)*L610)+(Projection!$L$20+MAX(0,Projection!$K$24-U610)/Projection!$C$4-Projection!$L$21)*EXP($C$5+SQRT($C$4)*L610)^0.5</f>
        <v/>
      </c>
      <c r="W610" s="13">
        <f>M610/Projection!$C$24</f>
        <v/>
      </c>
      <c r="X610" s="13">
        <f>N610/Projection!$D$24</f>
        <v/>
      </c>
      <c r="Y610" s="13">
        <f>O610/Projection!$E$24</f>
        <v/>
      </c>
      <c r="Z610" s="13">
        <f>P610/Projection!$F$24</f>
        <v/>
      </c>
      <c r="AA610" s="13">
        <f>Q610/Projection!$G$24</f>
        <v/>
      </c>
      <c r="AB610" s="13">
        <f>R610/Projection!$H$24</f>
        <v/>
      </c>
      <c r="AC610" s="13">
        <f>S610/Projection!$I$24</f>
        <v/>
      </c>
      <c r="AD610" s="13">
        <f>T610/Projection!$J$24</f>
        <v/>
      </c>
      <c r="AE610" s="13">
        <f>U610/Projection!$K$24</f>
        <v/>
      </c>
      <c r="AF610" s="13">
        <f>V610/Projection!$L$24</f>
        <v/>
      </c>
      <c r="AG610" s="13">
        <f>MIN(W610:AF610)</f>
        <v/>
      </c>
    </row>
    <row r="611">
      <c r="B611" s="2" t="n">
        <v>598</v>
      </c>
      <c r="C611" s="20" t="n">
        <v>0.035359</v>
      </c>
      <c r="D611" s="20" t="n">
        <v>-1.476227</v>
      </c>
      <c r="E611" s="20" t="n">
        <v>1.948343</v>
      </c>
      <c r="F611" s="20" t="n">
        <v>0.139003</v>
      </c>
      <c r="G611" s="20" t="n">
        <v>0.426353</v>
      </c>
      <c r="H611" s="20" t="n">
        <v>-0.7917689999999999</v>
      </c>
      <c r="I611" s="20" t="n">
        <v>0.7932670000000001</v>
      </c>
      <c r="J611" s="20" t="n">
        <v>0.012507</v>
      </c>
      <c r="K611" s="20" t="n">
        <v>-0.591703</v>
      </c>
      <c r="L611" s="20" t="n">
        <v>-1.705166</v>
      </c>
      <c r="M611" s="17">
        <f>Projection!$C$13*EXP($C$5+SQRT($C$4)*C611)+(Projection!$C$20+MAX(0,Projection!$C$14-Projection!$C$13)/Projection!$C$4-Projection!$C$21)*EXP($C$5+SQRT($C$4)*C611)^0.5</f>
        <v/>
      </c>
      <c r="N611" s="17">
        <f>M611*EXP($C$5+SQRT($C$4)*D611)+(Projection!$D$20+MAX(0,Projection!$C$24-M611)/Projection!$C$4-Projection!$D$21)*EXP($C$5+SQRT($C$4)*D611)^0.5</f>
        <v/>
      </c>
      <c r="O611" s="17">
        <f>N611*EXP($C$5+SQRT($C$4)*E611)+(Projection!$E$20+MAX(0,Projection!$D$24-N611)/Projection!$C$4-Projection!$E$21)*EXP($C$5+SQRT($C$4)*E611)^0.5</f>
        <v/>
      </c>
      <c r="P611" s="17">
        <f>O611*EXP($C$5+SQRT($C$4)*F611)+(Projection!$F$20+MAX(0,Projection!$E$24-O611)/Projection!$C$4-Projection!$F$21)*EXP($C$5+SQRT($C$4)*F611)^0.5</f>
        <v/>
      </c>
      <c r="Q611" s="17">
        <f>P611*EXP($C$5+SQRT($C$4)*G611)+(Projection!$G$20+MAX(0,Projection!$F$24-P611)/Projection!$C$4-Projection!$G$21)*EXP($C$5+SQRT($C$4)*G611)^0.5</f>
        <v/>
      </c>
      <c r="R611" s="17">
        <f>Q611*EXP($C$5+SQRT($C$4)*H611)+(Projection!$H$20+MAX(0,Projection!$G$24-Q611)/Projection!$C$4-Projection!$H$21)*EXP($C$5+SQRT($C$4)*H611)^0.5</f>
        <v/>
      </c>
      <c r="S611" s="17">
        <f>R611*EXP($C$5+SQRT($C$4)*I611)+(Projection!$I$20+MAX(0,Projection!$H$24-R611)/Projection!$C$4-Projection!$I$21)*EXP($C$5+SQRT($C$4)*I611)^0.5</f>
        <v/>
      </c>
      <c r="T611" s="17">
        <f>S611*EXP($C$5+SQRT($C$4)*J611)+(Projection!$J$20+MAX(0,Projection!$I$24-S611)/Projection!$C$4-Projection!$J$21)*EXP($C$5+SQRT($C$4)*J611)^0.5</f>
        <v/>
      </c>
      <c r="U611" s="17">
        <f>T611*EXP($C$5+SQRT($C$4)*K611)+(Projection!$K$20+MAX(0,Projection!$J$24-T611)/Projection!$C$4-Projection!$K$21)*EXP($C$5+SQRT($C$4)*K611)^0.5</f>
        <v/>
      </c>
      <c r="V611" s="17">
        <f>U611*EXP($C$5+SQRT($C$4)*L611)+(Projection!$L$20+MAX(0,Projection!$K$24-U611)/Projection!$C$4-Projection!$L$21)*EXP($C$5+SQRT($C$4)*L611)^0.5</f>
        <v/>
      </c>
      <c r="W611" s="13">
        <f>M611/Projection!$C$24</f>
        <v/>
      </c>
      <c r="X611" s="13">
        <f>N611/Projection!$D$24</f>
        <v/>
      </c>
      <c r="Y611" s="13">
        <f>O611/Projection!$E$24</f>
        <v/>
      </c>
      <c r="Z611" s="13">
        <f>P611/Projection!$F$24</f>
        <v/>
      </c>
      <c r="AA611" s="13">
        <f>Q611/Projection!$G$24</f>
        <v/>
      </c>
      <c r="AB611" s="13">
        <f>R611/Projection!$H$24</f>
        <v/>
      </c>
      <c r="AC611" s="13">
        <f>S611/Projection!$I$24</f>
        <v/>
      </c>
      <c r="AD611" s="13">
        <f>T611/Projection!$J$24</f>
        <v/>
      </c>
      <c r="AE611" s="13">
        <f>U611/Projection!$K$24</f>
        <v/>
      </c>
      <c r="AF611" s="13">
        <f>V611/Projection!$L$24</f>
        <v/>
      </c>
      <c r="AG611" s="13">
        <f>MIN(W611:AF611)</f>
        <v/>
      </c>
    </row>
    <row r="612">
      <c r="B612" s="2" t="n">
        <v>599</v>
      </c>
      <c r="C612" s="20" t="n">
        <v>-0.115906</v>
      </c>
      <c r="D612" s="20" t="n">
        <v>0.219638</v>
      </c>
      <c r="E612" s="20" t="n">
        <v>1.776682</v>
      </c>
      <c r="F612" s="20" t="n">
        <v>0.831438</v>
      </c>
      <c r="G612" s="20" t="n">
        <v>0.105613</v>
      </c>
      <c r="H612" s="20" t="n">
        <v>-0.399553</v>
      </c>
      <c r="I612" s="20" t="n">
        <v>1.136978</v>
      </c>
      <c r="J612" s="20" t="n">
        <v>0.893618</v>
      </c>
      <c r="K612" s="20" t="n">
        <v>-1.767858</v>
      </c>
      <c r="L612" s="20" t="n">
        <v>-1.328075</v>
      </c>
      <c r="M612" s="17">
        <f>Projection!$C$13*EXP($C$5+SQRT($C$4)*C612)+(Projection!$C$20+MAX(0,Projection!$C$14-Projection!$C$13)/Projection!$C$4-Projection!$C$21)*EXP($C$5+SQRT($C$4)*C612)^0.5</f>
        <v/>
      </c>
      <c r="N612" s="17">
        <f>M612*EXP($C$5+SQRT($C$4)*D612)+(Projection!$D$20+MAX(0,Projection!$C$24-M612)/Projection!$C$4-Projection!$D$21)*EXP($C$5+SQRT($C$4)*D612)^0.5</f>
        <v/>
      </c>
      <c r="O612" s="17">
        <f>N612*EXP($C$5+SQRT($C$4)*E612)+(Projection!$E$20+MAX(0,Projection!$D$24-N612)/Projection!$C$4-Projection!$E$21)*EXP($C$5+SQRT($C$4)*E612)^0.5</f>
        <v/>
      </c>
      <c r="P612" s="17">
        <f>O612*EXP($C$5+SQRT($C$4)*F612)+(Projection!$F$20+MAX(0,Projection!$E$24-O612)/Projection!$C$4-Projection!$F$21)*EXP($C$5+SQRT($C$4)*F612)^0.5</f>
        <v/>
      </c>
      <c r="Q612" s="17">
        <f>P612*EXP($C$5+SQRT($C$4)*G612)+(Projection!$G$20+MAX(0,Projection!$F$24-P612)/Projection!$C$4-Projection!$G$21)*EXP($C$5+SQRT($C$4)*G612)^0.5</f>
        <v/>
      </c>
      <c r="R612" s="17">
        <f>Q612*EXP($C$5+SQRT($C$4)*H612)+(Projection!$H$20+MAX(0,Projection!$G$24-Q612)/Projection!$C$4-Projection!$H$21)*EXP($C$5+SQRT($C$4)*H612)^0.5</f>
        <v/>
      </c>
      <c r="S612" s="17">
        <f>R612*EXP($C$5+SQRT($C$4)*I612)+(Projection!$I$20+MAX(0,Projection!$H$24-R612)/Projection!$C$4-Projection!$I$21)*EXP($C$5+SQRT($C$4)*I612)^0.5</f>
        <v/>
      </c>
      <c r="T612" s="17">
        <f>S612*EXP($C$5+SQRT($C$4)*J612)+(Projection!$J$20+MAX(0,Projection!$I$24-S612)/Projection!$C$4-Projection!$J$21)*EXP($C$5+SQRT($C$4)*J612)^0.5</f>
        <v/>
      </c>
      <c r="U612" s="17">
        <f>T612*EXP($C$5+SQRT($C$4)*K612)+(Projection!$K$20+MAX(0,Projection!$J$24-T612)/Projection!$C$4-Projection!$K$21)*EXP($C$5+SQRT($C$4)*K612)^0.5</f>
        <v/>
      </c>
      <c r="V612" s="17">
        <f>U612*EXP($C$5+SQRT($C$4)*L612)+(Projection!$L$20+MAX(0,Projection!$K$24-U612)/Projection!$C$4-Projection!$L$21)*EXP($C$5+SQRT($C$4)*L612)^0.5</f>
        <v/>
      </c>
      <c r="W612" s="13">
        <f>M612/Projection!$C$24</f>
        <v/>
      </c>
      <c r="X612" s="13">
        <f>N612/Projection!$D$24</f>
        <v/>
      </c>
      <c r="Y612" s="13">
        <f>O612/Projection!$E$24</f>
        <v/>
      </c>
      <c r="Z612" s="13">
        <f>P612/Projection!$F$24</f>
        <v/>
      </c>
      <c r="AA612" s="13">
        <f>Q612/Projection!$G$24</f>
        <v/>
      </c>
      <c r="AB612" s="13">
        <f>R612/Projection!$H$24</f>
        <v/>
      </c>
      <c r="AC612" s="13">
        <f>S612/Projection!$I$24</f>
        <v/>
      </c>
      <c r="AD612" s="13">
        <f>T612/Projection!$J$24</f>
        <v/>
      </c>
      <c r="AE612" s="13">
        <f>U612/Projection!$K$24</f>
        <v/>
      </c>
      <c r="AF612" s="13">
        <f>V612/Projection!$L$24</f>
        <v/>
      </c>
      <c r="AG612" s="13">
        <f>MIN(W612:AF612)</f>
        <v/>
      </c>
    </row>
    <row r="613">
      <c r="B613" s="2" t="n">
        <v>600</v>
      </c>
      <c r="C613" s="20" t="n">
        <v>1.349286</v>
      </c>
      <c r="D613" s="20" t="n">
        <v>1.230732</v>
      </c>
      <c r="E613" s="20" t="n">
        <v>0.139923</v>
      </c>
      <c r="F613" s="20" t="n">
        <v>0.45865</v>
      </c>
      <c r="G613" s="20" t="n">
        <v>-0.188284</v>
      </c>
      <c r="H613" s="20" t="n">
        <v>-0.207784</v>
      </c>
      <c r="I613" s="20" t="n">
        <v>0.038004</v>
      </c>
      <c r="J613" s="20" t="n">
        <v>-0.74791</v>
      </c>
      <c r="K613" s="20" t="n">
        <v>0.689497</v>
      </c>
      <c r="L613" s="20" t="n">
        <v>0.903089</v>
      </c>
      <c r="M613" s="17">
        <f>Projection!$C$13*EXP($C$5+SQRT($C$4)*C613)+(Projection!$C$20+MAX(0,Projection!$C$14-Projection!$C$13)/Projection!$C$4-Projection!$C$21)*EXP($C$5+SQRT($C$4)*C613)^0.5</f>
        <v/>
      </c>
      <c r="N613" s="17">
        <f>M613*EXP($C$5+SQRT($C$4)*D613)+(Projection!$D$20+MAX(0,Projection!$C$24-M613)/Projection!$C$4-Projection!$D$21)*EXP($C$5+SQRT($C$4)*D613)^0.5</f>
        <v/>
      </c>
      <c r="O613" s="17">
        <f>N613*EXP($C$5+SQRT($C$4)*E613)+(Projection!$E$20+MAX(0,Projection!$D$24-N613)/Projection!$C$4-Projection!$E$21)*EXP($C$5+SQRT($C$4)*E613)^0.5</f>
        <v/>
      </c>
      <c r="P613" s="17">
        <f>O613*EXP($C$5+SQRT($C$4)*F613)+(Projection!$F$20+MAX(0,Projection!$E$24-O613)/Projection!$C$4-Projection!$F$21)*EXP($C$5+SQRT($C$4)*F613)^0.5</f>
        <v/>
      </c>
      <c r="Q613" s="17">
        <f>P613*EXP($C$5+SQRT($C$4)*G613)+(Projection!$G$20+MAX(0,Projection!$F$24-P613)/Projection!$C$4-Projection!$G$21)*EXP($C$5+SQRT($C$4)*G613)^0.5</f>
        <v/>
      </c>
      <c r="R613" s="17">
        <f>Q613*EXP($C$5+SQRT($C$4)*H613)+(Projection!$H$20+MAX(0,Projection!$G$24-Q613)/Projection!$C$4-Projection!$H$21)*EXP($C$5+SQRT($C$4)*H613)^0.5</f>
        <v/>
      </c>
      <c r="S613" s="17">
        <f>R613*EXP($C$5+SQRT($C$4)*I613)+(Projection!$I$20+MAX(0,Projection!$H$24-R613)/Projection!$C$4-Projection!$I$21)*EXP($C$5+SQRT($C$4)*I613)^0.5</f>
        <v/>
      </c>
      <c r="T613" s="17">
        <f>S613*EXP($C$5+SQRT($C$4)*J613)+(Projection!$J$20+MAX(0,Projection!$I$24-S613)/Projection!$C$4-Projection!$J$21)*EXP($C$5+SQRT($C$4)*J613)^0.5</f>
        <v/>
      </c>
      <c r="U613" s="17">
        <f>T613*EXP($C$5+SQRT($C$4)*K613)+(Projection!$K$20+MAX(0,Projection!$J$24-T613)/Projection!$C$4-Projection!$K$21)*EXP($C$5+SQRT($C$4)*K613)^0.5</f>
        <v/>
      </c>
      <c r="V613" s="17">
        <f>U613*EXP($C$5+SQRT($C$4)*L613)+(Projection!$L$20+MAX(0,Projection!$K$24-U613)/Projection!$C$4-Projection!$L$21)*EXP($C$5+SQRT($C$4)*L613)^0.5</f>
        <v/>
      </c>
      <c r="W613" s="13">
        <f>M613/Projection!$C$24</f>
        <v/>
      </c>
      <c r="X613" s="13">
        <f>N613/Projection!$D$24</f>
        <v/>
      </c>
      <c r="Y613" s="13">
        <f>O613/Projection!$E$24</f>
        <v/>
      </c>
      <c r="Z613" s="13">
        <f>P613/Projection!$F$24</f>
        <v/>
      </c>
      <c r="AA613" s="13">
        <f>Q613/Projection!$G$24</f>
        <v/>
      </c>
      <c r="AB613" s="13">
        <f>R613/Projection!$H$24</f>
        <v/>
      </c>
      <c r="AC613" s="13">
        <f>S613/Projection!$I$24</f>
        <v/>
      </c>
      <c r="AD613" s="13">
        <f>T613/Projection!$J$24</f>
        <v/>
      </c>
      <c r="AE613" s="13">
        <f>U613/Projection!$K$24</f>
        <v/>
      </c>
      <c r="AF613" s="13">
        <f>V613/Projection!$L$24</f>
        <v/>
      </c>
      <c r="AG613" s="13">
        <f>MIN(W613:AF613)</f>
        <v/>
      </c>
    </row>
    <row r="614">
      <c r="B614" s="2" t="n">
        <v>601</v>
      </c>
      <c r="C614" s="20" t="n">
        <v>0.274476</v>
      </c>
      <c r="D614" s="20" t="n">
        <v>1.549075</v>
      </c>
      <c r="E614" s="20" t="n">
        <v>-0.245601</v>
      </c>
      <c r="F614" s="20" t="n">
        <v>1.698597</v>
      </c>
      <c r="G614" s="20" t="n">
        <v>-0.369686</v>
      </c>
      <c r="H614" s="20" t="n">
        <v>0.260483</v>
      </c>
      <c r="I614" s="20" t="n">
        <v>1.806313</v>
      </c>
      <c r="J614" s="20" t="n">
        <v>0.634849</v>
      </c>
      <c r="K614" s="20" t="n">
        <v>-0.609113</v>
      </c>
      <c r="L614" s="20" t="n">
        <v>-0.633593</v>
      </c>
      <c r="M614" s="17">
        <f>Projection!$C$13*EXP($C$5+SQRT($C$4)*C614)+(Projection!$C$20+MAX(0,Projection!$C$14-Projection!$C$13)/Projection!$C$4-Projection!$C$21)*EXP($C$5+SQRT($C$4)*C614)^0.5</f>
        <v/>
      </c>
      <c r="N614" s="17">
        <f>M614*EXP($C$5+SQRT($C$4)*D614)+(Projection!$D$20+MAX(0,Projection!$C$24-M614)/Projection!$C$4-Projection!$D$21)*EXP($C$5+SQRT($C$4)*D614)^0.5</f>
        <v/>
      </c>
      <c r="O614" s="17">
        <f>N614*EXP($C$5+SQRT($C$4)*E614)+(Projection!$E$20+MAX(0,Projection!$D$24-N614)/Projection!$C$4-Projection!$E$21)*EXP($C$5+SQRT($C$4)*E614)^0.5</f>
        <v/>
      </c>
      <c r="P614" s="17">
        <f>O614*EXP($C$5+SQRT($C$4)*F614)+(Projection!$F$20+MAX(0,Projection!$E$24-O614)/Projection!$C$4-Projection!$F$21)*EXP($C$5+SQRT($C$4)*F614)^0.5</f>
        <v/>
      </c>
      <c r="Q614" s="17">
        <f>P614*EXP($C$5+SQRT($C$4)*G614)+(Projection!$G$20+MAX(0,Projection!$F$24-P614)/Projection!$C$4-Projection!$G$21)*EXP($C$5+SQRT($C$4)*G614)^0.5</f>
        <v/>
      </c>
      <c r="R614" s="17">
        <f>Q614*EXP($C$5+SQRT($C$4)*H614)+(Projection!$H$20+MAX(0,Projection!$G$24-Q614)/Projection!$C$4-Projection!$H$21)*EXP($C$5+SQRT($C$4)*H614)^0.5</f>
        <v/>
      </c>
      <c r="S614" s="17">
        <f>R614*EXP($C$5+SQRT($C$4)*I614)+(Projection!$I$20+MAX(0,Projection!$H$24-R614)/Projection!$C$4-Projection!$I$21)*EXP($C$5+SQRT($C$4)*I614)^0.5</f>
        <v/>
      </c>
      <c r="T614" s="17">
        <f>S614*EXP($C$5+SQRT($C$4)*J614)+(Projection!$J$20+MAX(0,Projection!$I$24-S614)/Projection!$C$4-Projection!$J$21)*EXP($C$5+SQRT($C$4)*J614)^0.5</f>
        <v/>
      </c>
      <c r="U614" s="17">
        <f>T614*EXP($C$5+SQRT($C$4)*K614)+(Projection!$K$20+MAX(0,Projection!$J$24-T614)/Projection!$C$4-Projection!$K$21)*EXP($C$5+SQRT($C$4)*K614)^0.5</f>
        <v/>
      </c>
      <c r="V614" s="17">
        <f>U614*EXP($C$5+SQRT($C$4)*L614)+(Projection!$L$20+MAX(0,Projection!$K$24-U614)/Projection!$C$4-Projection!$L$21)*EXP($C$5+SQRT($C$4)*L614)^0.5</f>
        <v/>
      </c>
      <c r="W614" s="13">
        <f>M614/Projection!$C$24</f>
        <v/>
      </c>
      <c r="X614" s="13">
        <f>N614/Projection!$D$24</f>
        <v/>
      </c>
      <c r="Y614" s="13">
        <f>O614/Projection!$E$24</f>
        <v/>
      </c>
      <c r="Z614" s="13">
        <f>P614/Projection!$F$24</f>
        <v/>
      </c>
      <c r="AA614" s="13">
        <f>Q614/Projection!$G$24</f>
        <v/>
      </c>
      <c r="AB614" s="13">
        <f>R614/Projection!$H$24</f>
        <v/>
      </c>
      <c r="AC614" s="13">
        <f>S614/Projection!$I$24</f>
        <v/>
      </c>
      <c r="AD614" s="13">
        <f>T614/Projection!$J$24</f>
        <v/>
      </c>
      <c r="AE614" s="13">
        <f>U614/Projection!$K$24</f>
        <v/>
      </c>
      <c r="AF614" s="13">
        <f>V614/Projection!$L$24</f>
        <v/>
      </c>
      <c r="AG614" s="13">
        <f>MIN(W614:AF614)</f>
        <v/>
      </c>
    </row>
    <row r="615">
      <c r="B615" s="2" t="n">
        <v>602</v>
      </c>
      <c r="C615" s="20" t="n">
        <v>1.191417</v>
      </c>
      <c r="D615" s="20" t="n">
        <v>0.704602</v>
      </c>
      <c r="E615" s="20" t="n">
        <v>0.748787</v>
      </c>
      <c r="F615" s="20" t="n">
        <v>-0.494658</v>
      </c>
      <c r="G615" s="20" t="n">
        <v>-0.762781</v>
      </c>
      <c r="H615" s="20" t="n">
        <v>0.264844</v>
      </c>
      <c r="I615" s="20" t="n">
        <v>-2.49197</v>
      </c>
      <c r="J615" s="20" t="n">
        <v>2.477657</v>
      </c>
      <c r="K615" s="20" t="n">
        <v>-1.790648</v>
      </c>
      <c r="L615" s="20" t="n">
        <v>-2.125623</v>
      </c>
      <c r="M615" s="17">
        <f>Projection!$C$13*EXP($C$5+SQRT($C$4)*C615)+(Projection!$C$20+MAX(0,Projection!$C$14-Projection!$C$13)/Projection!$C$4-Projection!$C$21)*EXP($C$5+SQRT($C$4)*C615)^0.5</f>
        <v/>
      </c>
      <c r="N615" s="17">
        <f>M615*EXP($C$5+SQRT($C$4)*D615)+(Projection!$D$20+MAX(0,Projection!$C$24-M615)/Projection!$C$4-Projection!$D$21)*EXP($C$5+SQRT($C$4)*D615)^0.5</f>
        <v/>
      </c>
      <c r="O615" s="17">
        <f>N615*EXP($C$5+SQRT($C$4)*E615)+(Projection!$E$20+MAX(0,Projection!$D$24-N615)/Projection!$C$4-Projection!$E$21)*EXP($C$5+SQRT($C$4)*E615)^0.5</f>
        <v/>
      </c>
      <c r="P615" s="17">
        <f>O615*EXP($C$5+SQRT($C$4)*F615)+(Projection!$F$20+MAX(0,Projection!$E$24-O615)/Projection!$C$4-Projection!$F$21)*EXP($C$5+SQRT($C$4)*F615)^0.5</f>
        <v/>
      </c>
      <c r="Q615" s="17">
        <f>P615*EXP($C$5+SQRT($C$4)*G615)+(Projection!$G$20+MAX(0,Projection!$F$24-P615)/Projection!$C$4-Projection!$G$21)*EXP($C$5+SQRT($C$4)*G615)^0.5</f>
        <v/>
      </c>
      <c r="R615" s="17">
        <f>Q615*EXP($C$5+SQRT($C$4)*H615)+(Projection!$H$20+MAX(0,Projection!$G$24-Q615)/Projection!$C$4-Projection!$H$21)*EXP($C$5+SQRT($C$4)*H615)^0.5</f>
        <v/>
      </c>
      <c r="S615" s="17">
        <f>R615*EXP($C$5+SQRT($C$4)*I615)+(Projection!$I$20+MAX(0,Projection!$H$24-R615)/Projection!$C$4-Projection!$I$21)*EXP($C$5+SQRT($C$4)*I615)^0.5</f>
        <v/>
      </c>
      <c r="T615" s="17">
        <f>S615*EXP($C$5+SQRT($C$4)*J615)+(Projection!$J$20+MAX(0,Projection!$I$24-S615)/Projection!$C$4-Projection!$J$21)*EXP($C$5+SQRT($C$4)*J615)^0.5</f>
        <v/>
      </c>
      <c r="U615" s="17">
        <f>T615*EXP($C$5+SQRT($C$4)*K615)+(Projection!$K$20+MAX(0,Projection!$J$24-T615)/Projection!$C$4-Projection!$K$21)*EXP($C$5+SQRT($C$4)*K615)^0.5</f>
        <v/>
      </c>
      <c r="V615" s="17">
        <f>U615*EXP($C$5+SQRT($C$4)*L615)+(Projection!$L$20+MAX(0,Projection!$K$24-U615)/Projection!$C$4-Projection!$L$21)*EXP($C$5+SQRT($C$4)*L615)^0.5</f>
        <v/>
      </c>
      <c r="W615" s="13">
        <f>M615/Projection!$C$24</f>
        <v/>
      </c>
      <c r="X615" s="13">
        <f>N615/Projection!$D$24</f>
        <v/>
      </c>
      <c r="Y615" s="13">
        <f>O615/Projection!$E$24</f>
        <v/>
      </c>
      <c r="Z615" s="13">
        <f>P615/Projection!$F$24</f>
        <v/>
      </c>
      <c r="AA615" s="13">
        <f>Q615/Projection!$G$24</f>
        <v/>
      </c>
      <c r="AB615" s="13">
        <f>R615/Projection!$H$24</f>
        <v/>
      </c>
      <c r="AC615" s="13">
        <f>S615/Projection!$I$24</f>
        <v/>
      </c>
      <c r="AD615" s="13">
        <f>T615/Projection!$J$24</f>
        <v/>
      </c>
      <c r="AE615" s="13">
        <f>U615/Projection!$K$24</f>
        <v/>
      </c>
      <c r="AF615" s="13">
        <f>V615/Projection!$L$24</f>
        <v/>
      </c>
      <c r="AG615" s="13">
        <f>MIN(W615:AF615)</f>
        <v/>
      </c>
    </row>
    <row r="616">
      <c r="B616" s="2" t="n">
        <v>603</v>
      </c>
      <c r="C616" s="20" t="n">
        <v>-0.900498</v>
      </c>
      <c r="D616" s="20" t="n">
        <v>-0.265143</v>
      </c>
      <c r="E616" s="20" t="n">
        <v>-0.064794</v>
      </c>
      <c r="F616" s="20" t="n">
        <v>0.869098</v>
      </c>
      <c r="G616" s="20" t="n">
        <v>0.240353</v>
      </c>
      <c r="H616" s="20" t="n">
        <v>-0.02106</v>
      </c>
      <c r="I616" s="20" t="n">
        <v>0.132322</v>
      </c>
      <c r="J616" s="20" t="n">
        <v>1.208377</v>
      </c>
      <c r="K616" s="20" t="n">
        <v>-1.266211</v>
      </c>
      <c r="L616" s="20" t="n">
        <v>0.850919</v>
      </c>
      <c r="M616" s="17">
        <f>Projection!$C$13*EXP($C$5+SQRT($C$4)*C616)+(Projection!$C$20+MAX(0,Projection!$C$14-Projection!$C$13)/Projection!$C$4-Projection!$C$21)*EXP($C$5+SQRT($C$4)*C616)^0.5</f>
        <v/>
      </c>
      <c r="N616" s="17">
        <f>M616*EXP($C$5+SQRT($C$4)*D616)+(Projection!$D$20+MAX(0,Projection!$C$24-M616)/Projection!$C$4-Projection!$D$21)*EXP($C$5+SQRT($C$4)*D616)^0.5</f>
        <v/>
      </c>
      <c r="O616" s="17">
        <f>N616*EXP($C$5+SQRT($C$4)*E616)+(Projection!$E$20+MAX(0,Projection!$D$24-N616)/Projection!$C$4-Projection!$E$21)*EXP($C$5+SQRT($C$4)*E616)^0.5</f>
        <v/>
      </c>
      <c r="P616" s="17">
        <f>O616*EXP($C$5+SQRT($C$4)*F616)+(Projection!$F$20+MAX(0,Projection!$E$24-O616)/Projection!$C$4-Projection!$F$21)*EXP($C$5+SQRT($C$4)*F616)^0.5</f>
        <v/>
      </c>
      <c r="Q616" s="17">
        <f>P616*EXP($C$5+SQRT($C$4)*G616)+(Projection!$G$20+MAX(0,Projection!$F$24-P616)/Projection!$C$4-Projection!$G$21)*EXP($C$5+SQRT($C$4)*G616)^0.5</f>
        <v/>
      </c>
      <c r="R616" s="17">
        <f>Q616*EXP($C$5+SQRT($C$4)*H616)+(Projection!$H$20+MAX(0,Projection!$G$24-Q616)/Projection!$C$4-Projection!$H$21)*EXP($C$5+SQRT($C$4)*H616)^0.5</f>
        <v/>
      </c>
      <c r="S616" s="17">
        <f>R616*EXP($C$5+SQRT($C$4)*I616)+(Projection!$I$20+MAX(0,Projection!$H$24-R616)/Projection!$C$4-Projection!$I$21)*EXP($C$5+SQRT($C$4)*I616)^0.5</f>
        <v/>
      </c>
      <c r="T616" s="17">
        <f>S616*EXP($C$5+SQRT($C$4)*J616)+(Projection!$J$20+MAX(0,Projection!$I$24-S616)/Projection!$C$4-Projection!$J$21)*EXP($C$5+SQRT($C$4)*J616)^0.5</f>
        <v/>
      </c>
      <c r="U616" s="17">
        <f>T616*EXP($C$5+SQRT($C$4)*K616)+(Projection!$K$20+MAX(0,Projection!$J$24-T616)/Projection!$C$4-Projection!$K$21)*EXP($C$5+SQRT($C$4)*K616)^0.5</f>
        <v/>
      </c>
      <c r="V616" s="17">
        <f>U616*EXP($C$5+SQRT($C$4)*L616)+(Projection!$L$20+MAX(0,Projection!$K$24-U616)/Projection!$C$4-Projection!$L$21)*EXP($C$5+SQRT($C$4)*L616)^0.5</f>
        <v/>
      </c>
      <c r="W616" s="13">
        <f>M616/Projection!$C$24</f>
        <v/>
      </c>
      <c r="X616" s="13">
        <f>N616/Projection!$D$24</f>
        <v/>
      </c>
      <c r="Y616" s="13">
        <f>O616/Projection!$E$24</f>
        <v/>
      </c>
      <c r="Z616" s="13">
        <f>P616/Projection!$F$24</f>
        <v/>
      </c>
      <c r="AA616" s="13">
        <f>Q616/Projection!$G$24</f>
        <v/>
      </c>
      <c r="AB616" s="13">
        <f>R616/Projection!$H$24</f>
        <v/>
      </c>
      <c r="AC616" s="13">
        <f>S616/Projection!$I$24</f>
        <v/>
      </c>
      <c r="AD616" s="13">
        <f>T616/Projection!$J$24</f>
        <v/>
      </c>
      <c r="AE616" s="13">
        <f>U616/Projection!$K$24</f>
        <v/>
      </c>
      <c r="AF616" s="13">
        <f>V616/Projection!$L$24</f>
        <v/>
      </c>
      <c r="AG616" s="13">
        <f>MIN(W616:AF616)</f>
        <v/>
      </c>
    </row>
    <row r="617">
      <c r="B617" s="2" t="n">
        <v>604</v>
      </c>
      <c r="C617" s="20" t="n">
        <v>0.176711</v>
      </c>
      <c r="D617" s="20" t="n">
        <v>-0.903846</v>
      </c>
      <c r="E617" s="20" t="n">
        <v>-1.44541</v>
      </c>
      <c r="F617" s="20" t="n">
        <v>-1.038071</v>
      </c>
      <c r="G617" s="20" t="n">
        <v>0.925249</v>
      </c>
      <c r="H617" s="20" t="n">
        <v>0.609647</v>
      </c>
      <c r="I617" s="20" t="n">
        <v>-1.214348</v>
      </c>
      <c r="J617" s="20" t="n">
        <v>0.740849</v>
      </c>
      <c r="K617" s="20" t="n">
        <v>0.428669</v>
      </c>
      <c r="L617" s="20" t="n">
        <v>0.531625</v>
      </c>
      <c r="M617" s="17">
        <f>Projection!$C$13*EXP($C$5+SQRT($C$4)*C617)+(Projection!$C$20+MAX(0,Projection!$C$14-Projection!$C$13)/Projection!$C$4-Projection!$C$21)*EXP($C$5+SQRT($C$4)*C617)^0.5</f>
        <v/>
      </c>
      <c r="N617" s="17">
        <f>M617*EXP($C$5+SQRT($C$4)*D617)+(Projection!$D$20+MAX(0,Projection!$C$24-M617)/Projection!$C$4-Projection!$D$21)*EXP($C$5+SQRT($C$4)*D617)^0.5</f>
        <v/>
      </c>
      <c r="O617" s="17">
        <f>N617*EXP($C$5+SQRT($C$4)*E617)+(Projection!$E$20+MAX(0,Projection!$D$24-N617)/Projection!$C$4-Projection!$E$21)*EXP($C$5+SQRT($C$4)*E617)^0.5</f>
        <v/>
      </c>
      <c r="P617" s="17">
        <f>O617*EXP($C$5+SQRT($C$4)*F617)+(Projection!$F$20+MAX(0,Projection!$E$24-O617)/Projection!$C$4-Projection!$F$21)*EXP($C$5+SQRT($C$4)*F617)^0.5</f>
        <v/>
      </c>
      <c r="Q617" s="17">
        <f>P617*EXP($C$5+SQRT($C$4)*G617)+(Projection!$G$20+MAX(0,Projection!$F$24-P617)/Projection!$C$4-Projection!$G$21)*EXP($C$5+SQRT($C$4)*G617)^0.5</f>
        <v/>
      </c>
      <c r="R617" s="17">
        <f>Q617*EXP($C$5+SQRT($C$4)*H617)+(Projection!$H$20+MAX(0,Projection!$G$24-Q617)/Projection!$C$4-Projection!$H$21)*EXP($C$5+SQRT($C$4)*H617)^0.5</f>
        <v/>
      </c>
      <c r="S617" s="17">
        <f>R617*EXP($C$5+SQRT($C$4)*I617)+(Projection!$I$20+MAX(0,Projection!$H$24-R617)/Projection!$C$4-Projection!$I$21)*EXP($C$5+SQRT($C$4)*I617)^0.5</f>
        <v/>
      </c>
      <c r="T617" s="17">
        <f>S617*EXP($C$5+SQRT($C$4)*J617)+(Projection!$J$20+MAX(0,Projection!$I$24-S617)/Projection!$C$4-Projection!$J$21)*EXP($C$5+SQRT($C$4)*J617)^0.5</f>
        <v/>
      </c>
      <c r="U617" s="17">
        <f>T617*EXP($C$5+SQRT($C$4)*K617)+(Projection!$K$20+MAX(0,Projection!$J$24-T617)/Projection!$C$4-Projection!$K$21)*EXP($C$5+SQRT($C$4)*K617)^0.5</f>
        <v/>
      </c>
      <c r="V617" s="17">
        <f>U617*EXP($C$5+SQRT($C$4)*L617)+(Projection!$L$20+MAX(0,Projection!$K$24-U617)/Projection!$C$4-Projection!$L$21)*EXP($C$5+SQRT($C$4)*L617)^0.5</f>
        <v/>
      </c>
      <c r="W617" s="13">
        <f>M617/Projection!$C$24</f>
        <v/>
      </c>
      <c r="X617" s="13">
        <f>N617/Projection!$D$24</f>
        <v/>
      </c>
      <c r="Y617" s="13">
        <f>O617/Projection!$E$24</f>
        <v/>
      </c>
      <c r="Z617" s="13">
        <f>P617/Projection!$F$24</f>
        <v/>
      </c>
      <c r="AA617" s="13">
        <f>Q617/Projection!$G$24</f>
        <v/>
      </c>
      <c r="AB617" s="13">
        <f>R617/Projection!$H$24</f>
        <v/>
      </c>
      <c r="AC617" s="13">
        <f>S617/Projection!$I$24</f>
        <v/>
      </c>
      <c r="AD617" s="13">
        <f>T617/Projection!$J$24</f>
        <v/>
      </c>
      <c r="AE617" s="13">
        <f>U617/Projection!$K$24</f>
        <v/>
      </c>
      <c r="AF617" s="13">
        <f>V617/Projection!$L$24</f>
        <v/>
      </c>
      <c r="AG617" s="13">
        <f>MIN(W617:AF617)</f>
        <v/>
      </c>
    </row>
    <row r="618">
      <c r="B618" s="2" t="n">
        <v>605</v>
      </c>
      <c r="C618" s="20" t="n">
        <v>0.16253</v>
      </c>
      <c r="D618" s="20" t="n">
        <v>0.084567</v>
      </c>
      <c r="E618" s="20" t="n">
        <v>-0.434768</v>
      </c>
      <c r="F618" s="20" t="n">
        <v>-0.186694</v>
      </c>
      <c r="G618" s="20" t="n">
        <v>-0.38109</v>
      </c>
      <c r="H618" s="20" t="n">
        <v>-0.454751</v>
      </c>
      <c r="I618" s="20" t="n">
        <v>0.173404</v>
      </c>
      <c r="J618" s="20" t="n">
        <v>-0.748192</v>
      </c>
      <c r="K618" s="20" t="n">
        <v>-1.622657</v>
      </c>
      <c r="L618" s="20" t="n">
        <v>-3.209513</v>
      </c>
      <c r="M618" s="17">
        <f>Projection!$C$13*EXP($C$5+SQRT($C$4)*C618)+(Projection!$C$20+MAX(0,Projection!$C$14-Projection!$C$13)/Projection!$C$4-Projection!$C$21)*EXP($C$5+SQRT($C$4)*C618)^0.5</f>
        <v/>
      </c>
      <c r="N618" s="17">
        <f>M618*EXP($C$5+SQRT($C$4)*D618)+(Projection!$D$20+MAX(0,Projection!$C$24-M618)/Projection!$C$4-Projection!$D$21)*EXP($C$5+SQRT($C$4)*D618)^0.5</f>
        <v/>
      </c>
      <c r="O618" s="17">
        <f>N618*EXP($C$5+SQRT($C$4)*E618)+(Projection!$E$20+MAX(0,Projection!$D$24-N618)/Projection!$C$4-Projection!$E$21)*EXP($C$5+SQRT($C$4)*E618)^0.5</f>
        <v/>
      </c>
      <c r="P618" s="17">
        <f>O618*EXP($C$5+SQRT($C$4)*F618)+(Projection!$F$20+MAX(0,Projection!$E$24-O618)/Projection!$C$4-Projection!$F$21)*EXP($C$5+SQRT($C$4)*F618)^0.5</f>
        <v/>
      </c>
      <c r="Q618" s="17">
        <f>P618*EXP($C$5+SQRT($C$4)*G618)+(Projection!$G$20+MAX(0,Projection!$F$24-P618)/Projection!$C$4-Projection!$G$21)*EXP($C$5+SQRT($C$4)*G618)^0.5</f>
        <v/>
      </c>
      <c r="R618" s="17">
        <f>Q618*EXP($C$5+SQRT($C$4)*H618)+(Projection!$H$20+MAX(0,Projection!$G$24-Q618)/Projection!$C$4-Projection!$H$21)*EXP($C$5+SQRT($C$4)*H618)^0.5</f>
        <v/>
      </c>
      <c r="S618" s="17">
        <f>R618*EXP($C$5+SQRT($C$4)*I618)+(Projection!$I$20+MAX(0,Projection!$H$24-R618)/Projection!$C$4-Projection!$I$21)*EXP($C$5+SQRT($C$4)*I618)^0.5</f>
        <v/>
      </c>
      <c r="T618" s="17">
        <f>S618*EXP($C$5+SQRT($C$4)*J618)+(Projection!$J$20+MAX(0,Projection!$I$24-S618)/Projection!$C$4-Projection!$J$21)*EXP($C$5+SQRT($C$4)*J618)^0.5</f>
        <v/>
      </c>
      <c r="U618" s="17">
        <f>T618*EXP($C$5+SQRT($C$4)*K618)+(Projection!$K$20+MAX(0,Projection!$J$24-T618)/Projection!$C$4-Projection!$K$21)*EXP($C$5+SQRT($C$4)*K618)^0.5</f>
        <v/>
      </c>
      <c r="V618" s="17">
        <f>U618*EXP($C$5+SQRT($C$4)*L618)+(Projection!$L$20+MAX(0,Projection!$K$24-U618)/Projection!$C$4-Projection!$L$21)*EXP($C$5+SQRT($C$4)*L618)^0.5</f>
        <v/>
      </c>
      <c r="W618" s="13">
        <f>M618/Projection!$C$24</f>
        <v/>
      </c>
      <c r="X618" s="13">
        <f>N618/Projection!$D$24</f>
        <v/>
      </c>
      <c r="Y618" s="13">
        <f>O618/Projection!$E$24</f>
        <v/>
      </c>
      <c r="Z618" s="13">
        <f>P618/Projection!$F$24</f>
        <v/>
      </c>
      <c r="AA618" s="13">
        <f>Q618/Projection!$G$24</f>
        <v/>
      </c>
      <c r="AB618" s="13">
        <f>R618/Projection!$H$24</f>
        <v/>
      </c>
      <c r="AC618" s="13">
        <f>S618/Projection!$I$24</f>
        <v/>
      </c>
      <c r="AD618" s="13">
        <f>T618/Projection!$J$24</f>
        <v/>
      </c>
      <c r="AE618" s="13">
        <f>U618/Projection!$K$24</f>
        <v/>
      </c>
      <c r="AF618" s="13">
        <f>V618/Projection!$L$24</f>
        <v/>
      </c>
      <c r="AG618" s="13">
        <f>MIN(W618:AF618)</f>
        <v/>
      </c>
    </row>
    <row r="619">
      <c r="B619" s="2" t="n">
        <v>606</v>
      </c>
      <c r="C619" s="20" t="n">
        <v>-0.449315</v>
      </c>
      <c r="D619" s="20" t="n">
        <v>0.834835</v>
      </c>
      <c r="E619" s="20" t="n">
        <v>0.114232</v>
      </c>
      <c r="F619" s="20" t="n">
        <v>-0.859488</v>
      </c>
      <c r="G619" s="20" t="n">
        <v>0.31099</v>
      </c>
      <c r="H619" s="20" t="n">
        <v>-0.243161</v>
      </c>
      <c r="I619" s="20" t="n">
        <v>0.180249</v>
      </c>
      <c r="J619" s="20" t="n">
        <v>-0.142956</v>
      </c>
      <c r="K619" s="20" t="n">
        <v>0.5025269999999999</v>
      </c>
      <c r="L619" s="20" t="n">
        <v>0.345973</v>
      </c>
      <c r="M619" s="17">
        <f>Projection!$C$13*EXP($C$5+SQRT($C$4)*C619)+(Projection!$C$20+MAX(0,Projection!$C$14-Projection!$C$13)/Projection!$C$4-Projection!$C$21)*EXP($C$5+SQRT($C$4)*C619)^0.5</f>
        <v/>
      </c>
      <c r="N619" s="17">
        <f>M619*EXP($C$5+SQRT($C$4)*D619)+(Projection!$D$20+MAX(0,Projection!$C$24-M619)/Projection!$C$4-Projection!$D$21)*EXP($C$5+SQRT($C$4)*D619)^0.5</f>
        <v/>
      </c>
      <c r="O619" s="17">
        <f>N619*EXP($C$5+SQRT($C$4)*E619)+(Projection!$E$20+MAX(0,Projection!$D$24-N619)/Projection!$C$4-Projection!$E$21)*EXP($C$5+SQRT($C$4)*E619)^0.5</f>
        <v/>
      </c>
      <c r="P619" s="17">
        <f>O619*EXP($C$5+SQRT($C$4)*F619)+(Projection!$F$20+MAX(0,Projection!$E$24-O619)/Projection!$C$4-Projection!$F$21)*EXP($C$5+SQRT($C$4)*F619)^0.5</f>
        <v/>
      </c>
      <c r="Q619" s="17">
        <f>P619*EXP($C$5+SQRT($C$4)*G619)+(Projection!$G$20+MAX(0,Projection!$F$24-P619)/Projection!$C$4-Projection!$G$21)*EXP($C$5+SQRT($C$4)*G619)^0.5</f>
        <v/>
      </c>
      <c r="R619" s="17">
        <f>Q619*EXP($C$5+SQRT($C$4)*H619)+(Projection!$H$20+MAX(0,Projection!$G$24-Q619)/Projection!$C$4-Projection!$H$21)*EXP($C$5+SQRT($C$4)*H619)^0.5</f>
        <v/>
      </c>
      <c r="S619" s="17">
        <f>R619*EXP($C$5+SQRT($C$4)*I619)+(Projection!$I$20+MAX(0,Projection!$H$24-R619)/Projection!$C$4-Projection!$I$21)*EXP($C$5+SQRT($C$4)*I619)^0.5</f>
        <v/>
      </c>
      <c r="T619" s="17">
        <f>S619*EXP($C$5+SQRT($C$4)*J619)+(Projection!$J$20+MAX(0,Projection!$I$24-S619)/Projection!$C$4-Projection!$J$21)*EXP($C$5+SQRT($C$4)*J619)^0.5</f>
        <v/>
      </c>
      <c r="U619" s="17">
        <f>T619*EXP($C$5+SQRT($C$4)*K619)+(Projection!$K$20+MAX(0,Projection!$J$24-T619)/Projection!$C$4-Projection!$K$21)*EXP($C$5+SQRT($C$4)*K619)^0.5</f>
        <v/>
      </c>
      <c r="V619" s="17">
        <f>U619*EXP($C$5+SQRT($C$4)*L619)+(Projection!$L$20+MAX(0,Projection!$K$24-U619)/Projection!$C$4-Projection!$L$21)*EXP($C$5+SQRT($C$4)*L619)^0.5</f>
        <v/>
      </c>
      <c r="W619" s="13">
        <f>M619/Projection!$C$24</f>
        <v/>
      </c>
      <c r="X619" s="13">
        <f>N619/Projection!$D$24</f>
        <v/>
      </c>
      <c r="Y619" s="13">
        <f>O619/Projection!$E$24</f>
        <v/>
      </c>
      <c r="Z619" s="13">
        <f>P619/Projection!$F$24</f>
        <v/>
      </c>
      <c r="AA619" s="13">
        <f>Q619/Projection!$G$24</f>
        <v/>
      </c>
      <c r="AB619" s="13">
        <f>R619/Projection!$H$24</f>
        <v/>
      </c>
      <c r="AC619" s="13">
        <f>S619/Projection!$I$24</f>
        <v/>
      </c>
      <c r="AD619" s="13">
        <f>T619/Projection!$J$24</f>
        <v/>
      </c>
      <c r="AE619" s="13">
        <f>U619/Projection!$K$24</f>
        <v/>
      </c>
      <c r="AF619" s="13">
        <f>V619/Projection!$L$24</f>
        <v/>
      </c>
      <c r="AG619" s="13">
        <f>MIN(W619:AF619)</f>
        <v/>
      </c>
    </row>
    <row r="620">
      <c r="B620" s="2" t="n">
        <v>607</v>
      </c>
      <c r="C620" s="20" t="n">
        <v>-0.016535</v>
      </c>
      <c r="D620" s="20" t="n">
        <v>0.291911</v>
      </c>
      <c r="E620" s="20" t="n">
        <v>1.625915</v>
      </c>
      <c r="F620" s="20" t="n">
        <v>-0.395415</v>
      </c>
      <c r="G620" s="20" t="n">
        <v>0.683392</v>
      </c>
      <c r="H620" s="20" t="n">
        <v>1.319565</v>
      </c>
      <c r="I620" s="20" t="n">
        <v>0.380904</v>
      </c>
      <c r="J620" s="20" t="n">
        <v>-0.834676</v>
      </c>
      <c r="K620" s="20" t="n">
        <v>0.957196</v>
      </c>
      <c r="L620" s="20" t="n">
        <v>0.111855</v>
      </c>
      <c r="M620" s="17">
        <f>Projection!$C$13*EXP($C$5+SQRT($C$4)*C620)+(Projection!$C$20+MAX(0,Projection!$C$14-Projection!$C$13)/Projection!$C$4-Projection!$C$21)*EXP($C$5+SQRT($C$4)*C620)^0.5</f>
        <v/>
      </c>
      <c r="N620" s="17">
        <f>M620*EXP($C$5+SQRT($C$4)*D620)+(Projection!$D$20+MAX(0,Projection!$C$24-M620)/Projection!$C$4-Projection!$D$21)*EXP($C$5+SQRT($C$4)*D620)^0.5</f>
        <v/>
      </c>
      <c r="O620" s="17">
        <f>N620*EXP($C$5+SQRT($C$4)*E620)+(Projection!$E$20+MAX(0,Projection!$D$24-N620)/Projection!$C$4-Projection!$E$21)*EXP($C$5+SQRT($C$4)*E620)^0.5</f>
        <v/>
      </c>
      <c r="P620" s="17">
        <f>O620*EXP($C$5+SQRT($C$4)*F620)+(Projection!$F$20+MAX(0,Projection!$E$24-O620)/Projection!$C$4-Projection!$F$21)*EXP($C$5+SQRT($C$4)*F620)^0.5</f>
        <v/>
      </c>
      <c r="Q620" s="17">
        <f>P620*EXP($C$5+SQRT($C$4)*G620)+(Projection!$G$20+MAX(0,Projection!$F$24-P620)/Projection!$C$4-Projection!$G$21)*EXP($C$5+SQRT($C$4)*G620)^0.5</f>
        <v/>
      </c>
      <c r="R620" s="17">
        <f>Q620*EXP($C$5+SQRT($C$4)*H620)+(Projection!$H$20+MAX(0,Projection!$G$24-Q620)/Projection!$C$4-Projection!$H$21)*EXP($C$5+SQRT($C$4)*H620)^0.5</f>
        <v/>
      </c>
      <c r="S620" s="17">
        <f>R620*EXP($C$5+SQRT($C$4)*I620)+(Projection!$I$20+MAX(0,Projection!$H$24-R620)/Projection!$C$4-Projection!$I$21)*EXP($C$5+SQRT($C$4)*I620)^0.5</f>
        <v/>
      </c>
      <c r="T620" s="17">
        <f>S620*EXP($C$5+SQRT($C$4)*J620)+(Projection!$J$20+MAX(0,Projection!$I$24-S620)/Projection!$C$4-Projection!$J$21)*EXP($C$5+SQRT($C$4)*J620)^0.5</f>
        <v/>
      </c>
      <c r="U620" s="17">
        <f>T620*EXP($C$5+SQRT($C$4)*K620)+(Projection!$K$20+MAX(0,Projection!$J$24-T620)/Projection!$C$4-Projection!$K$21)*EXP($C$5+SQRT($C$4)*K620)^0.5</f>
        <v/>
      </c>
      <c r="V620" s="17">
        <f>U620*EXP($C$5+SQRT($C$4)*L620)+(Projection!$L$20+MAX(0,Projection!$K$24-U620)/Projection!$C$4-Projection!$L$21)*EXP($C$5+SQRT($C$4)*L620)^0.5</f>
        <v/>
      </c>
      <c r="W620" s="13">
        <f>M620/Projection!$C$24</f>
        <v/>
      </c>
      <c r="X620" s="13">
        <f>N620/Projection!$D$24</f>
        <v/>
      </c>
      <c r="Y620" s="13">
        <f>O620/Projection!$E$24</f>
        <v/>
      </c>
      <c r="Z620" s="13">
        <f>P620/Projection!$F$24</f>
        <v/>
      </c>
      <c r="AA620" s="13">
        <f>Q620/Projection!$G$24</f>
        <v/>
      </c>
      <c r="AB620" s="13">
        <f>R620/Projection!$H$24</f>
        <v/>
      </c>
      <c r="AC620" s="13">
        <f>S620/Projection!$I$24</f>
        <v/>
      </c>
      <c r="AD620" s="13">
        <f>T620/Projection!$J$24</f>
        <v/>
      </c>
      <c r="AE620" s="13">
        <f>U620/Projection!$K$24</f>
        <v/>
      </c>
      <c r="AF620" s="13">
        <f>V620/Projection!$L$24</f>
        <v/>
      </c>
      <c r="AG620" s="13">
        <f>MIN(W620:AF620)</f>
        <v/>
      </c>
    </row>
    <row r="621">
      <c r="B621" s="2" t="n">
        <v>608</v>
      </c>
      <c r="C621" s="20" t="n">
        <v>-0.882643</v>
      </c>
      <c r="D621" s="20" t="n">
        <v>-0.339917</v>
      </c>
      <c r="E621" s="20" t="n">
        <v>0.37318</v>
      </c>
      <c r="F621" s="20" t="n">
        <v>0.900597</v>
      </c>
      <c r="G621" s="20" t="n">
        <v>0.133172</v>
      </c>
      <c r="H621" s="20" t="n">
        <v>0.89417</v>
      </c>
      <c r="I621" s="20" t="n">
        <v>-0.435186</v>
      </c>
      <c r="J621" s="20" t="n">
        <v>0.609915</v>
      </c>
      <c r="K621" s="20" t="n">
        <v>0.730672</v>
      </c>
      <c r="L621" s="20" t="n">
        <v>-0.904658</v>
      </c>
      <c r="M621" s="17">
        <f>Projection!$C$13*EXP($C$5+SQRT($C$4)*C621)+(Projection!$C$20+MAX(0,Projection!$C$14-Projection!$C$13)/Projection!$C$4-Projection!$C$21)*EXP($C$5+SQRT($C$4)*C621)^0.5</f>
        <v/>
      </c>
      <c r="N621" s="17">
        <f>M621*EXP($C$5+SQRT($C$4)*D621)+(Projection!$D$20+MAX(0,Projection!$C$24-M621)/Projection!$C$4-Projection!$D$21)*EXP($C$5+SQRT($C$4)*D621)^0.5</f>
        <v/>
      </c>
      <c r="O621" s="17">
        <f>N621*EXP($C$5+SQRT($C$4)*E621)+(Projection!$E$20+MAX(0,Projection!$D$24-N621)/Projection!$C$4-Projection!$E$21)*EXP($C$5+SQRT($C$4)*E621)^0.5</f>
        <v/>
      </c>
      <c r="P621" s="17">
        <f>O621*EXP($C$5+SQRT($C$4)*F621)+(Projection!$F$20+MAX(0,Projection!$E$24-O621)/Projection!$C$4-Projection!$F$21)*EXP($C$5+SQRT($C$4)*F621)^0.5</f>
        <v/>
      </c>
      <c r="Q621" s="17">
        <f>P621*EXP($C$5+SQRT($C$4)*G621)+(Projection!$G$20+MAX(0,Projection!$F$24-P621)/Projection!$C$4-Projection!$G$21)*EXP($C$5+SQRT($C$4)*G621)^0.5</f>
        <v/>
      </c>
      <c r="R621" s="17">
        <f>Q621*EXP($C$5+SQRT($C$4)*H621)+(Projection!$H$20+MAX(0,Projection!$G$24-Q621)/Projection!$C$4-Projection!$H$21)*EXP($C$5+SQRT($C$4)*H621)^0.5</f>
        <v/>
      </c>
      <c r="S621" s="17">
        <f>R621*EXP($C$5+SQRT($C$4)*I621)+(Projection!$I$20+MAX(0,Projection!$H$24-R621)/Projection!$C$4-Projection!$I$21)*EXP($C$5+SQRT($C$4)*I621)^0.5</f>
        <v/>
      </c>
      <c r="T621" s="17">
        <f>S621*EXP($C$5+SQRT($C$4)*J621)+(Projection!$J$20+MAX(0,Projection!$I$24-S621)/Projection!$C$4-Projection!$J$21)*EXP($C$5+SQRT($C$4)*J621)^0.5</f>
        <v/>
      </c>
      <c r="U621" s="17">
        <f>T621*EXP($C$5+SQRT($C$4)*K621)+(Projection!$K$20+MAX(0,Projection!$J$24-T621)/Projection!$C$4-Projection!$K$21)*EXP($C$5+SQRT($C$4)*K621)^0.5</f>
        <v/>
      </c>
      <c r="V621" s="17">
        <f>U621*EXP($C$5+SQRT($C$4)*L621)+(Projection!$L$20+MAX(0,Projection!$K$24-U621)/Projection!$C$4-Projection!$L$21)*EXP($C$5+SQRT($C$4)*L621)^0.5</f>
        <v/>
      </c>
      <c r="W621" s="13">
        <f>M621/Projection!$C$24</f>
        <v/>
      </c>
      <c r="X621" s="13">
        <f>N621/Projection!$D$24</f>
        <v/>
      </c>
      <c r="Y621" s="13">
        <f>O621/Projection!$E$24</f>
        <v/>
      </c>
      <c r="Z621" s="13">
        <f>P621/Projection!$F$24</f>
        <v/>
      </c>
      <c r="AA621" s="13">
        <f>Q621/Projection!$G$24</f>
        <v/>
      </c>
      <c r="AB621" s="13">
        <f>R621/Projection!$H$24</f>
        <v/>
      </c>
      <c r="AC621" s="13">
        <f>S621/Projection!$I$24</f>
        <v/>
      </c>
      <c r="AD621" s="13">
        <f>T621/Projection!$J$24</f>
        <v/>
      </c>
      <c r="AE621" s="13">
        <f>U621/Projection!$K$24</f>
        <v/>
      </c>
      <c r="AF621" s="13">
        <f>V621/Projection!$L$24</f>
        <v/>
      </c>
      <c r="AG621" s="13">
        <f>MIN(W621:AF621)</f>
        <v/>
      </c>
    </row>
    <row r="622">
      <c r="B622" s="2" t="n">
        <v>609</v>
      </c>
      <c r="C622" s="20" t="n">
        <v>-0.306601</v>
      </c>
      <c r="D622" s="20" t="n">
        <v>1.965066</v>
      </c>
      <c r="E622" s="20" t="n">
        <v>0.795832</v>
      </c>
      <c r="F622" s="20" t="n">
        <v>-0.83694</v>
      </c>
      <c r="G622" s="20" t="n">
        <v>-0.177101</v>
      </c>
      <c r="H622" s="20" t="n">
        <v>0.333388</v>
      </c>
      <c r="I622" s="20" t="n">
        <v>0.315903</v>
      </c>
      <c r="J622" s="20" t="n">
        <v>0.131007</v>
      </c>
      <c r="K622" s="20" t="n">
        <v>1.30645</v>
      </c>
      <c r="L622" s="20" t="n">
        <v>1.08048</v>
      </c>
      <c r="M622" s="17">
        <f>Projection!$C$13*EXP($C$5+SQRT($C$4)*C622)+(Projection!$C$20+MAX(0,Projection!$C$14-Projection!$C$13)/Projection!$C$4-Projection!$C$21)*EXP($C$5+SQRT($C$4)*C622)^0.5</f>
        <v/>
      </c>
      <c r="N622" s="17">
        <f>M622*EXP($C$5+SQRT($C$4)*D622)+(Projection!$D$20+MAX(0,Projection!$C$24-M622)/Projection!$C$4-Projection!$D$21)*EXP($C$5+SQRT($C$4)*D622)^0.5</f>
        <v/>
      </c>
      <c r="O622" s="17">
        <f>N622*EXP($C$5+SQRT($C$4)*E622)+(Projection!$E$20+MAX(0,Projection!$D$24-N622)/Projection!$C$4-Projection!$E$21)*EXP($C$5+SQRT($C$4)*E622)^0.5</f>
        <v/>
      </c>
      <c r="P622" s="17">
        <f>O622*EXP($C$5+SQRT($C$4)*F622)+(Projection!$F$20+MAX(0,Projection!$E$24-O622)/Projection!$C$4-Projection!$F$21)*EXP($C$5+SQRT($C$4)*F622)^0.5</f>
        <v/>
      </c>
      <c r="Q622" s="17">
        <f>P622*EXP($C$5+SQRT($C$4)*G622)+(Projection!$G$20+MAX(0,Projection!$F$24-P622)/Projection!$C$4-Projection!$G$21)*EXP($C$5+SQRT($C$4)*G622)^0.5</f>
        <v/>
      </c>
      <c r="R622" s="17">
        <f>Q622*EXP($C$5+SQRT($C$4)*H622)+(Projection!$H$20+MAX(0,Projection!$G$24-Q622)/Projection!$C$4-Projection!$H$21)*EXP($C$5+SQRT($C$4)*H622)^0.5</f>
        <v/>
      </c>
      <c r="S622" s="17">
        <f>R622*EXP($C$5+SQRT($C$4)*I622)+(Projection!$I$20+MAX(0,Projection!$H$24-R622)/Projection!$C$4-Projection!$I$21)*EXP($C$5+SQRT($C$4)*I622)^0.5</f>
        <v/>
      </c>
      <c r="T622" s="17">
        <f>S622*EXP($C$5+SQRT($C$4)*J622)+(Projection!$J$20+MAX(0,Projection!$I$24-S622)/Projection!$C$4-Projection!$J$21)*EXP($C$5+SQRT($C$4)*J622)^0.5</f>
        <v/>
      </c>
      <c r="U622" s="17">
        <f>T622*EXP($C$5+SQRT($C$4)*K622)+(Projection!$K$20+MAX(0,Projection!$J$24-T622)/Projection!$C$4-Projection!$K$21)*EXP($C$5+SQRT($C$4)*K622)^0.5</f>
        <v/>
      </c>
      <c r="V622" s="17">
        <f>U622*EXP($C$5+SQRT($C$4)*L622)+(Projection!$L$20+MAX(0,Projection!$K$24-U622)/Projection!$C$4-Projection!$L$21)*EXP($C$5+SQRT($C$4)*L622)^0.5</f>
        <v/>
      </c>
      <c r="W622" s="13">
        <f>M622/Projection!$C$24</f>
        <v/>
      </c>
      <c r="X622" s="13">
        <f>N622/Projection!$D$24</f>
        <v/>
      </c>
      <c r="Y622" s="13">
        <f>O622/Projection!$E$24</f>
        <v/>
      </c>
      <c r="Z622" s="13">
        <f>P622/Projection!$F$24</f>
        <v/>
      </c>
      <c r="AA622" s="13">
        <f>Q622/Projection!$G$24</f>
        <v/>
      </c>
      <c r="AB622" s="13">
        <f>R622/Projection!$H$24</f>
        <v/>
      </c>
      <c r="AC622" s="13">
        <f>S622/Projection!$I$24</f>
        <v/>
      </c>
      <c r="AD622" s="13">
        <f>T622/Projection!$J$24</f>
        <v/>
      </c>
      <c r="AE622" s="13">
        <f>U622/Projection!$K$24</f>
        <v/>
      </c>
      <c r="AF622" s="13">
        <f>V622/Projection!$L$24</f>
        <v/>
      </c>
      <c r="AG622" s="13">
        <f>MIN(W622:AF622)</f>
        <v/>
      </c>
    </row>
    <row r="623">
      <c r="B623" s="2" t="n">
        <v>610</v>
      </c>
      <c r="C623" s="20" t="n">
        <v>-1.30233</v>
      </c>
      <c r="D623" s="20" t="n">
        <v>-0.7259370000000001</v>
      </c>
      <c r="E623" s="20" t="n">
        <v>1.402336</v>
      </c>
      <c r="F623" s="20" t="n">
        <v>-0.9689449999999999</v>
      </c>
      <c r="G623" s="20" t="n">
        <v>1.497838</v>
      </c>
      <c r="H623" s="20" t="n">
        <v>0.304209</v>
      </c>
      <c r="I623" s="20" t="n">
        <v>1.097934</v>
      </c>
      <c r="J623" s="20" t="n">
        <v>0.546234</v>
      </c>
      <c r="K623" s="20" t="n">
        <v>-0.6195040000000001</v>
      </c>
      <c r="L623" s="20" t="n">
        <v>-0.09959999999999999</v>
      </c>
      <c r="M623" s="17">
        <f>Projection!$C$13*EXP($C$5+SQRT($C$4)*C623)+(Projection!$C$20+MAX(0,Projection!$C$14-Projection!$C$13)/Projection!$C$4-Projection!$C$21)*EXP($C$5+SQRT($C$4)*C623)^0.5</f>
        <v/>
      </c>
      <c r="N623" s="17">
        <f>M623*EXP($C$5+SQRT($C$4)*D623)+(Projection!$D$20+MAX(0,Projection!$C$24-M623)/Projection!$C$4-Projection!$D$21)*EXP($C$5+SQRT($C$4)*D623)^0.5</f>
        <v/>
      </c>
      <c r="O623" s="17">
        <f>N623*EXP($C$5+SQRT($C$4)*E623)+(Projection!$E$20+MAX(0,Projection!$D$24-N623)/Projection!$C$4-Projection!$E$21)*EXP($C$5+SQRT($C$4)*E623)^0.5</f>
        <v/>
      </c>
      <c r="P623" s="17">
        <f>O623*EXP($C$5+SQRT($C$4)*F623)+(Projection!$F$20+MAX(0,Projection!$E$24-O623)/Projection!$C$4-Projection!$F$21)*EXP($C$5+SQRT($C$4)*F623)^0.5</f>
        <v/>
      </c>
      <c r="Q623" s="17">
        <f>P623*EXP($C$5+SQRT($C$4)*G623)+(Projection!$G$20+MAX(0,Projection!$F$24-P623)/Projection!$C$4-Projection!$G$21)*EXP($C$5+SQRT($C$4)*G623)^0.5</f>
        <v/>
      </c>
      <c r="R623" s="17">
        <f>Q623*EXP($C$5+SQRT($C$4)*H623)+(Projection!$H$20+MAX(0,Projection!$G$24-Q623)/Projection!$C$4-Projection!$H$21)*EXP($C$5+SQRT($C$4)*H623)^0.5</f>
        <v/>
      </c>
      <c r="S623" s="17">
        <f>R623*EXP($C$5+SQRT($C$4)*I623)+(Projection!$I$20+MAX(0,Projection!$H$24-R623)/Projection!$C$4-Projection!$I$21)*EXP($C$5+SQRT($C$4)*I623)^0.5</f>
        <v/>
      </c>
      <c r="T623" s="17">
        <f>S623*EXP($C$5+SQRT($C$4)*J623)+(Projection!$J$20+MAX(0,Projection!$I$24-S623)/Projection!$C$4-Projection!$J$21)*EXP($C$5+SQRT($C$4)*J623)^0.5</f>
        <v/>
      </c>
      <c r="U623" s="17">
        <f>T623*EXP($C$5+SQRT($C$4)*K623)+(Projection!$K$20+MAX(0,Projection!$J$24-T623)/Projection!$C$4-Projection!$K$21)*EXP($C$5+SQRT($C$4)*K623)^0.5</f>
        <v/>
      </c>
      <c r="V623" s="17">
        <f>U623*EXP($C$5+SQRT($C$4)*L623)+(Projection!$L$20+MAX(0,Projection!$K$24-U623)/Projection!$C$4-Projection!$L$21)*EXP($C$5+SQRT($C$4)*L623)^0.5</f>
        <v/>
      </c>
      <c r="W623" s="13">
        <f>M623/Projection!$C$24</f>
        <v/>
      </c>
      <c r="X623" s="13">
        <f>N623/Projection!$D$24</f>
        <v/>
      </c>
      <c r="Y623" s="13">
        <f>O623/Projection!$E$24</f>
        <v/>
      </c>
      <c r="Z623" s="13">
        <f>P623/Projection!$F$24</f>
        <v/>
      </c>
      <c r="AA623" s="13">
        <f>Q623/Projection!$G$24</f>
        <v/>
      </c>
      <c r="AB623" s="13">
        <f>R623/Projection!$H$24</f>
        <v/>
      </c>
      <c r="AC623" s="13">
        <f>S623/Projection!$I$24</f>
        <v/>
      </c>
      <c r="AD623" s="13">
        <f>T623/Projection!$J$24</f>
        <v/>
      </c>
      <c r="AE623" s="13">
        <f>U623/Projection!$K$24</f>
        <v/>
      </c>
      <c r="AF623" s="13">
        <f>V623/Projection!$L$24</f>
        <v/>
      </c>
      <c r="AG623" s="13">
        <f>MIN(W623:AF623)</f>
        <v/>
      </c>
    </row>
    <row r="624">
      <c r="B624" s="2" t="n">
        <v>611</v>
      </c>
      <c r="C624" s="20" t="n">
        <v>-0.318718</v>
      </c>
      <c r="D624" s="20" t="n">
        <v>-1.450927</v>
      </c>
      <c r="E624" s="20" t="n">
        <v>0.312028</v>
      </c>
      <c r="F624" s="20" t="n">
        <v>0.933227</v>
      </c>
      <c r="G624" s="20" t="n">
        <v>-0.86661</v>
      </c>
      <c r="H624" s="20" t="n">
        <v>-0.042885</v>
      </c>
      <c r="I624" s="20" t="n">
        <v>-1.063734</v>
      </c>
      <c r="J624" s="20" t="n">
        <v>1.104459</v>
      </c>
      <c r="K624" s="20" t="n">
        <v>1.009361</v>
      </c>
      <c r="L624" s="20" t="n">
        <v>-0.923019</v>
      </c>
      <c r="M624" s="17">
        <f>Projection!$C$13*EXP($C$5+SQRT($C$4)*C624)+(Projection!$C$20+MAX(0,Projection!$C$14-Projection!$C$13)/Projection!$C$4-Projection!$C$21)*EXP($C$5+SQRT($C$4)*C624)^0.5</f>
        <v/>
      </c>
      <c r="N624" s="17">
        <f>M624*EXP($C$5+SQRT($C$4)*D624)+(Projection!$D$20+MAX(0,Projection!$C$24-M624)/Projection!$C$4-Projection!$D$21)*EXP($C$5+SQRT($C$4)*D624)^0.5</f>
        <v/>
      </c>
      <c r="O624" s="17">
        <f>N624*EXP($C$5+SQRT($C$4)*E624)+(Projection!$E$20+MAX(0,Projection!$D$24-N624)/Projection!$C$4-Projection!$E$21)*EXP($C$5+SQRT($C$4)*E624)^0.5</f>
        <v/>
      </c>
      <c r="P624" s="17">
        <f>O624*EXP($C$5+SQRT($C$4)*F624)+(Projection!$F$20+MAX(0,Projection!$E$24-O624)/Projection!$C$4-Projection!$F$21)*EXP($C$5+SQRT($C$4)*F624)^0.5</f>
        <v/>
      </c>
      <c r="Q624" s="17">
        <f>P624*EXP($C$5+SQRT($C$4)*G624)+(Projection!$G$20+MAX(0,Projection!$F$24-P624)/Projection!$C$4-Projection!$G$21)*EXP($C$5+SQRT($C$4)*G624)^0.5</f>
        <v/>
      </c>
      <c r="R624" s="17">
        <f>Q624*EXP($C$5+SQRT($C$4)*H624)+(Projection!$H$20+MAX(0,Projection!$G$24-Q624)/Projection!$C$4-Projection!$H$21)*EXP($C$5+SQRT($C$4)*H624)^0.5</f>
        <v/>
      </c>
      <c r="S624" s="17">
        <f>R624*EXP($C$5+SQRT($C$4)*I624)+(Projection!$I$20+MAX(0,Projection!$H$24-R624)/Projection!$C$4-Projection!$I$21)*EXP($C$5+SQRT($C$4)*I624)^0.5</f>
        <v/>
      </c>
      <c r="T624" s="17">
        <f>S624*EXP($C$5+SQRT($C$4)*J624)+(Projection!$J$20+MAX(0,Projection!$I$24-S624)/Projection!$C$4-Projection!$J$21)*EXP($C$5+SQRT($C$4)*J624)^0.5</f>
        <v/>
      </c>
      <c r="U624" s="17">
        <f>T624*EXP($C$5+SQRT($C$4)*K624)+(Projection!$K$20+MAX(0,Projection!$J$24-T624)/Projection!$C$4-Projection!$K$21)*EXP($C$5+SQRT($C$4)*K624)^0.5</f>
        <v/>
      </c>
      <c r="V624" s="17">
        <f>U624*EXP($C$5+SQRT($C$4)*L624)+(Projection!$L$20+MAX(0,Projection!$K$24-U624)/Projection!$C$4-Projection!$L$21)*EXP($C$5+SQRT($C$4)*L624)^0.5</f>
        <v/>
      </c>
      <c r="W624" s="13">
        <f>M624/Projection!$C$24</f>
        <v/>
      </c>
      <c r="X624" s="13">
        <f>N624/Projection!$D$24</f>
        <v/>
      </c>
      <c r="Y624" s="13">
        <f>O624/Projection!$E$24</f>
        <v/>
      </c>
      <c r="Z624" s="13">
        <f>P624/Projection!$F$24</f>
        <v/>
      </c>
      <c r="AA624" s="13">
        <f>Q624/Projection!$G$24</f>
        <v/>
      </c>
      <c r="AB624" s="13">
        <f>R624/Projection!$H$24</f>
        <v/>
      </c>
      <c r="AC624" s="13">
        <f>S624/Projection!$I$24</f>
        <v/>
      </c>
      <c r="AD624" s="13">
        <f>T624/Projection!$J$24</f>
        <v/>
      </c>
      <c r="AE624" s="13">
        <f>U624/Projection!$K$24</f>
        <v/>
      </c>
      <c r="AF624" s="13">
        <f>V624/Projection!$L$24</f>
        <v/>
      </c>
      <c r="AG624" s="13">
        <f>MIN(W624:AF624)</f>
        <v/>
      </c>
    </row>
    <row r="625">
      <c r="B625" s="2" t="n">
        <v>612</v>
      </c>
      <c r="C625" s="20" t="n">
        <v>-0.222722</v>
      </c>
      <c r="D625" s="20" t="n">
        <v>1.221655</v>
      </c>
      <c r="E625" s="20" t="n">
        <v>0.985703</v>
      </c>
      <c r="F625" s="20" t="n">
        <v>0.861717</v>
      </c>
      <c r="G625" s="20" t="n">
        <v>-0.901779</v>
      </c>
      <c r="H625" s="20" t="n">
        <v>-0.366088</v>
      </c>
      <c r="I625" s="20" t="n">
        <v>0.172685</v>
      </c>
      <c r="J625" s="20" t="n">
        <v>0.595981</v>
      </c>
      <c r="K625" s="20" t="n">
        <v>-0.859389</v>
      </c>
      <c r="L625" s="20" t="n">
        <v>-2.036246</v>
      </c>
      <c r="M625" s="17">
        <f>Projection!$C$13*EXP($C$5+SQRT($C$4)*C625)+(Projection!$C$20+MAX(0,Projection!$C$14-Projection!$C$13)/Projection!$C$4-Projection!$C$21)*EXP($C$5+SQRT($C$4)*C625)^0.5</f>
        <v/>
      </c>
      <c r="N625" s="17">
        <f>M625*EXP($C$5+SQRT($C$4)*D625)+(Projection!$D$20+MAX(0,Projection!$C$24-M625)/Projection!$C$4-Projection!$D$21)*EXP($C$5+SQRT($C$4)*D625)^0.5</f>
        <v/>
      </c>
      <c r="O625" s="17">
        <f>N625*EXP($C$5+SQRT($C$4)*E625)+(Projection!$E$20+MAX(0,Projection!$D$24-N625)/Projection!$C$4-Projection!$E$21)*EXP($C$5+SQRT($C$4)*E625)^0.5</f>
        <v/>
      </c>
      <c r="P625" s="17">
        <f>O625*EXP($C$5+SQRT($C$4)*F625)+(Projection!$F$20+MAX(0,Projection!$E$24-O625)/Projection!$C$4-Projection!$F$21)*EXP($C$5+SQRT($C$4)*F625)^0.5</f>
        <v/>
      </c>
      <c r="Q625" s="17">
        <f>P625*EXP($C$5+SQRT($C$4)*G625)+(Projection!$G$20+MAX(0,Projection!$F$24-P625)/Projection!$C$4-Projection!$G$21)*EXP($C$5+SQRT($C$4)*G625)^0.5</f>
        <v/>
      </c>
      <c r="R625" s="17">
        <f>Q625*EXP($C$5+SQRT($C$4)*H625)+(Projection!$H$20+MAX(0,Projection!$G$24-Q625)/Projection!$C$4-Projection!$H$21)*EXP($C$5+SQRT($C$4)*H625)^0.5</f>
        <v/>
      </c>
      <c r="S625" s="17">
        <f>R625*EXP($C$5+SQRT($C$4)*I625)+(Projection!$I$20+MAX(0,Projection!$H$24-R625)/Projection!$C$4-Projection!$I$21)*EXP($C$5+SQRT($C$4)*I625)^0.5</f>
        <v/>
      </c>
      <c r="T625" s="17">
        <f>S625*EXP($C$5+SQRT($C$4)*J625)+(Projection!$J$20+MAX(0,Projection!$I$24-S625)/Projection!$C$4-Projection!$J$21)*EXP($C$5+SQRT($C$4)*J625)^0.5</f>
        <v/>
      </c>
      <c r="U625" s="17">
        <f>T625*EXP($C$5+SQRT($C$4)*K625)+(Projection!$K$20+MAX(0,Projection!$J$24-T625)/Projection!$C$4-Projection!$K$21)*EXP($C$5+SQRT($C$4)*K625)^0.5</f>
        <v/>
      </c>
      <c r="V625" s="17">
        <f>U625*EXP($C$5+SQRT($C$4)*L625)+(Projection!$L$20+MAX(0,Projection!$K$24-U625)/Projection!$C$4-Projection!$L$21)*EXP($C$5+SQRT($C$4)*L625)^0.5</f>
        <v/>
      </c>
      <c r="W625" s="13">
        <f>M625/Projection!$C$24</f>
        <v/>
      </c>
      <c r="X625" s="13">
        <f>N625/Projection!$D$24</f>
        <v/>
      </c>
      <c r="Y625" s="13">
        <f>O625/Projection!$E$24</f>
        <v/>
      </c>
      <c r="Z625" s="13">
        <f>P625/Projection!$F$24</f>
        <v/>
      </c>
      <c r="AA625" s="13">
        <f>Q625/Projection!$G$24</f>
        <v/>
      </c>
      <c r="AB625" s="13">
        <f>R625/Projection!$H$24</f>
        <v/>
      </c>
      <c r="AC625" s="13">
        <f>S625/Projection!$I$24</f>
        <v/>
      </c>
      <c r="AD625" s="13">
        <f>T625/Projection!$J$24</f>
        <v/>
      </c>
      <c r="AE625" s="13">
        <f>U625/Projection!$K$24</f>
        <v/>
      </c>
      <c r="AF625" s="13">
        <f>V625/Projection!$L$24</f>
        <v/>
      </c>
      <c r="AG625" s="13">
        <f>MIN(W625:AF625)</f>
        <v/>
      </c>
    </row>
    <row r="626">
      <c r="B626" s="2" t="n">
        <v>613</v>
      </c>
      <c r="C626" s="20" t="n">
        <v>-1.027471</v>
      </c>
      <c r="D626" s="20" t="n">
        <v>0.646428</v>
      </c>
      <c r="E626" s="20" t="n">
        <v>-1.462264</v>
      </c>
      <c r="F626" s="20" t="n">
        <v>0.854005</v>
      </c>
      <c r="G626" s="20" t="n">
        <v>-0.554563</v>
      </c>
      <c r="H626" s="20" t="n">
        <v>-2.888192</v>
      </c>
      <c r="I626" s="20" t="n">
        <v>-0.70211</v>
      </c>
      <c r="J626" s="20" t="n">
        <v>-0.066008</v>
      </c>
      <c r="K626" s="20" t="n">
        <v>-0.806185</v>
      </c>
      <c r="L626" s="20" t="n">
        <v>-0.049646</v>
      </c>
      <c r="M626" s="17">
        <f>Projection!$C$13*EXP($C$5+SQRT($C$4)*C626)+(Projection!$C$20+MAX(0,Projection!$C$14-Projection!$C$13)/Projection!$C$4-Projection!$C$21)*EXP($C$5+SQRT($C$4)*C626)^0.5</f>
        <v/>
      </c>
      <c r="N626" s="17">
        <f>M626*EXP($C$5+SQRT($C$4)*D626)+(Projection!$D$20+MAX(0,Projection!$C$24-M626)/Projection!$C$4-Projection!$D$21)*EXP($C$5+SQRT($C$4)*D626)^0.5</f>
        <v/>
      </c>
      <c r="O626" s="17">
        <f>N626*EXP($C$5+SQRT($C$4)*E626)+(Projection!$E$20+MAX(0,Projection!$D$24-N626)/Projection!$C$4-Projection!$E$21)*EXP($C$5+SQRT($C$4)*E626)^0.5</f>
        <v/>
      </c>
      <c r="P626" s="17">
        <f>O626*EXP($C$5+SQRT($C$4)*F626)+(Projection!$F$20+MAX(0,Projection!$E$24-O626)/Projection!$C$4-Projection!$F$21)*EXP($C$5+SQRT($C$4)*F626)^0.5</f>
        <v/>
      </c>
      <c r="Q626" s="17">
        <f>P626*EXP($C$5+SQRT($C$4)*G626)+(Projection!$G$20+MAX(0,Projection!$F$24-P626)/Projection!$C$4-Projection!$G$21)*EXP($C$5+SQRT($C$4)*G626)^0.5</f>
        <v/>
      </c>
      <c r="R626" s="17">
        <f>Q626*EXP($C$5+SQRT($C$4)*H626)+(Projection!$H$20+MAX(0,Projection!$G$24-Q626)/Projection!$C$4-Projection!$H$21)*EXP($C$5+SQRT($C$4)*H626)^0.5</f>
        <v/>
      </c>
      <c r="S626" s="17">
        <f>R626*EXP($C$5+SQRT($C$4)*I626)+(Projection!$I$20+MAX(0,Projection!$H$24-R626)/Projection!$C$4-Projection!$I$21)*EXP($C$5+SQRT($C$4)*I626)^0.5</f>
        <v/>
      </c>
      <c r="T626" s="17">
        <f>S626*EXP($C$5+SQRT($C$4)*J626)+(Projection!$J$20+MAX(0,Projection!$I$24-S626)/Projection!$C$4-Projection!$J$21)*EXP($C$5+SQRT($C$4)*J626)^0.5</f>
        <v/>
      </c>
      <c r="U626" s="17">
        <f>T626*EXP($C$5+SQRT($C$4)*K626)+(Projection!$K$20+MAX(0,Projection!$J$24-T626)/Projection!$C$4-Projection!$K$21)*EXP($C$5+SQRT($C$4)*K626)^0.5</f>
        <v/>
      </c>
      <c r="V626" s="17">
        <f>U626*EXP($C$5+SQRT($C$4)*L626)+(Projection!$L$20+MAX(0,Projection!$K$24-U626)/Projection!$C$4-Projection!$L$21)*EXP($C$5+SQRT($C$4)*L626)^0.5</f>
        <v/>
      </c>
      <c r="W626" s="13">
        <f>M626/Projection!$C$24</f>
        <v/>
      </c>
      <c r="X626" s="13">
        <f>N626/Projection!$D$24</f>
        <v/>
      </c>
      <c r="Y626" s="13">
        <f>O626/Projection!$E$24</f>
        <v/>
      </c>
      <c r="Z626" s="13">
        <f>P626/Projection!$F$24</f>
        <v/>
      </c>
      <c r="AA626" s="13">
        <f>Q626/Projection!$G$24</f>
        <v/>
      </c>
      <c r="AB626" s="13">
        <f>R626/Projection!$H$24</f>
        <v/>
      </c>
      <c r="AC626" s="13">
        <f>S626/Projection!$I$24</f>
        <v/>
      </c>
      <c r="AD626" s="13">
        <f>T626/Projection!$J$24</f>
        <v/>
      </c>
      <c r="AE626" s="13">
        <f>U626/Projection!$K$24</f>
        <v/>
      </c>
      <c r="AF626" s="13">
        <f>V626/Projection!$L$24</f>
        <v/>
      </c>
      <c r="AG626" s="13">
        <f>MIN(W626:AF626)</f>
        <v/>
      </c>
    </row>
    <row r="627">
      <c r="B627" s="2" t="n">
        <v>614</v>
      </c>
      <c r="C627" s="20" t="n">
        <v>2.455374</v>
      </c>
      <c r="D627" s="20" t="n">
        <v>1.810313</v>
      </c>
      <c r="E627" s="20" t="n">
        <v>0.8815809999999999</v>
      </c>
      <c r="F627" s="20" t="n">
        <v>-0.178919</v>
      </c>
      <c r="G627" s="20" t="n">
        <v>1.043265</v>
      </c>
      <c r="H627" s="20" t="n">
        <v>0.409646</v>
      </c>
      <c r="I627" s="20" t="n">
        <v>-1.501293</v>
      </c>
      <c r="J627" s="20" t="n">
        <v>0.6511479999999999</v>
      </c>
      <c r="K627" s="20" t="n">
        <v>-1.450122</v>
      </c>
      <c r="L627" s="20" t="n">
        <v>-1.136068</v>
      </c>
      <c r="M627" s="17">
        <f>Projection!$C$13*EXP($C$5+SQRT($C$4)*C627)+(Projection!$C$20+MAX(0,Projection!$C$14-Projection!$C$13)/Projection!$C$4-Projection!$C$21)*EXP($C$5+SQRT($C$4)*C627)^0.5</f>
        <v/>
      </c>
      <c r="N627" s="17">
        <f>M627*EXP($C$5+SQRT($C$4)*D627)+(Projection!$D$20+MAX(0,Projection!$C$24-M627)/Projection!$C$4-Projection!$D$21)*EXP($C$5+SQRT($C$4)*D627)^0.5</f>
        <v/>
      </c>
      <c r="O627" s="17">
        <f>N627*EXP($C$5+SQRT($C$4)*E627)+(Projection!$E$20+MAX(0,Projection!$D$24-N627)/Projection!$C$4-Projection!$E$21)*EXP($C$5+SQRT($C$4)*E627)^0.5</f>
        <v/>
      </c>
      <c r="P627" s="17">
        <f>O627*EXP($C$5+SQRT($C$4)*F627)+(Projection!$F$20+MAX(0,Projection!$E$24-O627)/Projection!$C$4-Projection!$F$21)*EXP($C$5+SQRT($C$4)*F627)^0.5</f>
        <v/>
      </c>
      <c r="Q627" s="17">
        <f>P627*EXP($C$5+SQRT($C$4)*G627)+(Projection!$G$20+MAX(0,Projection!$F$24-P627)/Projection!$C$4-Projection!$G$21)*EXP($C$5+SQRT($C$4)*G627)^0.5</f>
        <v/>
      </c>
      <c r="R627" s="17">
        <f>Q627*EXP($C$5+SQRT($C$4)*H627)+(Projection!$H$20+MAX(0,Projection!$G$24-Q627)/Projection!$C$4-Projection!$H$21)*EXP($C$5+SQRT($C$4)*H627)^0.5</f>
        <v/>
      </c>
      <c r="S627" s="17">
        <f>R627*EXP($C$5+SQRT($C$4)*I627)+(Projection!$I$20+MAX(0,Projection!$H$24-R627)/Projection!$C$4-Projection!$I$21)*EXP($C$5+SQRT($C$4)*I627)^0.5</f>
        <v/>
      </c>
      <c r="T627" s="17">
        <f>S627*EXP($C$5+SQRT($C$4)*J627)+(Projection!$J$20+MAX(0,Projection!$I$24-S627)/Projection!$C$4-Projection!$J$21)*EXP($C$5+SQRT($C$4)*J627)^0.5</f>
        <v/>
      </c>
      <c r="U627" s="17">
        <f>T627*EXP($C$5+SQRT($C$4)*K627)+(Projection!$K$20+MAX(0,Projection!$J$24-T627)/Projection!$C$4-Projection!$K$21)*EXP($C$5+SQRT($C$4)*K627)^0.5</f>
        <v/>
      </c>
      <c r="V627" s="17">
        <f>U627*EXP($C$5+SQRT($C$4)*L627)+(Projection!$L$20+MAX(0,Projection!$K$24-U627)/Projection!$C$4-Projection!$L$21)*EXP($C$5+SQRT($C$4)*L627)^0.5</f>
        <v/>
      </c>
      <c r="W627" s="13">
        <f>M627/Projection!$C$24</f>
        <v/>
      </c>
      <c r="X627" s="13">
        <f>N627/Projection!$D$24</f>
        <v/>
      </c>
      <c r="Y627" s="13">
        <f>O627/Projection!$E$24</f>
        <v/>
      </c>
      <c r="Z627" s="13">
        <f>P627/Projection!$F$24</f>
        <v/>
      </c>
      <c r="AA627" s="13">
        <f>Q627/Projection!$G$24</f>
        <v/>
      </c>
      <c r="AB627" s="13">
        <f>R627/Projection!$H$24</f>
        <v/>
      </c>
      <c r="AC627" s="13">
        <f>S627/Projection!$I$24</f>
        <v/>
      </c>
      <c r="AD627" s="13">
        <f>T627/Projection!$J$24</f>
        <v/>
      </c>
      <c r="AE627" s="13">
        <f>U627/Projection!$K$24</f>
        <v/>
      </c>
      <c r="AF627" s="13">
        <f>V627/Projection!$L$24</f>
        <v/>
      </c>
      <c r="AG627" s="13">
        <f>MIN(W627:AF627)</f>
        <v/>
      </c>
    </row>
    <row r="628">
      <c r="B628" s="2" t="n">
        <v>615</v>
      </c>
      <c r="C628" s="20" t="n">
        <v>-1.234768</v>
      </c>
      <c r="D628" s="20" t="n">
        <v>-0.932287</v>
      </c>
      <c r="E628" s="20" t="n">
        <v>1.586988</v>
      </c>
      <c r="F628" s="20" t="n">
        <v>1.24156</v>
      </c>
      <c r="G628" s="20" t="n">
        <v>0.38938</v>
      </c>
      <c r="H628" s="20" t="n">
        <v>-0.955672</v>
      </c>
      <c r="I628" s="20" t="n">
        <v>-0.281483</v>
      </c>
      <c r="J628" s="20" t="n">
        <v>0.001225</v>
      </c>
      <c r="K628" s="20" t="n">
        <v>0.279589</v>
      </c>
      <c r="L628" s="20" t="n">
        <v>-1.000563</v>
      </c>
      <c r="M628" s="17">
        <f>Projection!$C$13*EXP($C$5+SQRT($C$4)*C628)+(Projection!$C$20+MAX(0,Projection!$C$14-Projection!$C$13)/Projection!$C$4-Projection!$C$21)*EXP($C$5+SQRT($C$4)*C628)^0.5</f>
        <v/>
      </c>
      <c r="N628" s="17">
        <f>M628*EXP($C$5+SQRT($C$4)*D628)+(Projection!$D$20+MAX(0,Projection!$C$24-M628)/Projection!$C$4-Projection!$D$21)*EXP($C$5+SQRT($C$4)*D628)^0.5</f>
        <v/>
      </c>
      <c r="O628" s="17">
        <f>N628*EXP($C$5+SQRT($C$4)*E628)+(Projection!$E$20+MAX(0,Projection!$D$24-N628)/Projection!$C$4-Projection!$E$21)*EXP($C$5+SQRT($C$4)*E628)^0.5</f>
        <v/>
      </c>
      <c r="P628" s="17">
        <f>O628*EXP($C$5+SQRT($C$4)*F628)+(Projection!$F$20+MAX(0,Projection!$E$24-O628)/Projection!$C$4-Projection!$F$21)*EXP($C$5+SQRT($C$4)*F628)^0.5</f>
        <v/>
      </c>
      <c r="Q628" s="17">
        <f>P628*EXP($C$5+SQRT($C$4)*G628)+(Projection!$G$20+MAX(0,Projection!$F$24-P628)/Projection!$C$4-Projection!$G$21)*EXP($C$5+SQRT($C$4)*G628)^0.5</f>
        <v/>
      </c>
      <c r="R628" s="17">
        <f>Q628*EXP($C$5+SQRT($C$4)*H628)+(Projection!$H$20+MAX(0,Projection!$G$24-Q628)/Projection!$C$4-Projection!$H$21)*EXP($C$5+SQRT($C$4)*H628)^0.5</f>
        <v/>
      </c>
      <c r="S628" s="17">
        <f>R628*EXP($C$5+SQRT($C$4)*I628)+(Projection!$I$20+MAX(0,Projection!$H$24-R628)/Projection!$C$4-Projection!$I$21)*EXP($C$5+SQRT($C$4)*I628)^0.5</f>
        <v/>
      </c>
      <c r="T628" s="17">
        <f>S628*EXP($C$5+SQRT($C$4)*J628)+(Projection!$J$20+MAX(0,Projection!$I$24-S628)/Projection!$C$4-Projection!$J$21)*EXP($C$5+SQRT($C$4)*J628)^0.5</f>
        <v/>
      </c>
      <c r="U628" s="17">
        <f>T628*EXP($C$5+SQRT($C$4)*K628)+(Projection!$K$20+MAX(0,Projection!$J$24-T628)/Projection!$C$4-Projection!$K$21)*EXP($C$5+SQRT($C$4)*K628)^0.5</f>
        <v/>
      </c>
      <c r="V628" s="17">
        <f>U628*EXP($C$5+SQRT($C$4)*L628)+(Projection!$L$20+MAX(0,Projection!$K$24-U628)/Projection!$C$4-Projection!$L$21)*EXP($C$5+SQRT($C$4)*L628)^0.5</f>
        <v/>
      </c>
      <c r="W628" s="13">
        <f>M628/Projection!$C$24</f>
        <v/>
      </c>
      <c r="X628" s="13">
        <f>N628/Projection!$D$24</f>
        <v/>
      </c>
      <c r="Y628" s="13">
        <f>O628/Projection!$E$24</f>
        <v/>
      </c>
      <c r="Z628" s="13">
        <f>P628/Projection!$F$24</f>
        <v/>
      </c>
      <c r="AA628" s="13">
        <f>Q628/Projection!$G$24</f>
        <v/>
      </c>
      <c r="AB628" s="13">
        <f>R628/Projection!$H$24</f>
        <v/>
      </c>
      <c r="AC628" s="13">
        <f>S628/Projection!$I$24</f>
        <v/>
      </c>
      <c r="AD628" s="13">
        <f>T628/Projection!$J$24</f>
        <v/>
      </c>
      <c r="AE628" s="13">
        <f>U628/Projection!$K$24</f>
        <v/>
      </c>
      <c r="AF628" s="13">
        <f>V628/Projection!$L$24</f>
        <v/>
      </c>
      <c r="AG628" s="13">
        <f>MIN(W628:AF628)</f>
        <v/>
      </c>
    </row>
    <row r="629">
      <c r="B629" s="2" t="n">
        <v>616</v>
      </c>
      <c r="C629" s="20" t="n">
        <v>-0.732585</v>
      </c>
      <c r="D629" s="20" t="n">
        <v>0.997123</v>
      </c>
      <c r="E629" s="20" t="n">
        <v>-0.544933</v>
      </c>
      <c r="F629" s="20" t="n">
        <v>-1.150527</v>
      </c>
      <c r="G629" s="20" t="n">
        <v>-0.867021</v>
      </c>
      <c r="H629" s="20" t="n">
        <v>1.576809</v>
      </c>
      <c r="I629" s="20" t="n">
        <v>-0.196151</v>
      </c>
      <c r="J629" s="20" t="n">
        <v>0.758246</v>
      </c>
      <c r="K629" s="20" t="n">
        <v>-0.446712</v>
      </c>
      <c r="L629" s="20" t="n">
        <v>2.300017</v>
      </c>
      <c r="M629" s="17">
        <f>Projection!$C$13*EXP($C$5+SQRT($C$4)*C629)+(Projection!$C$20+MAX(0,Projection!$C$14-Projection!$C$13)/Projection!$C$4-Projection!$C$21)*EXP($C$5+SQRT($C$4)*C629)^0.5</f>
        <v/>
      </c>
      <c r="N629" s="17">
        <f>M629*EXP($C$5+SQRT($C$4)*D629)+(Projection!$D$20+MAX(0,Projection!$C$24-M629)/Projection!$C$4-Projection!$D$21)*EXP($C$5+SQRT($C$4)*D629)^0.5</f>
        <v/>
      </c>
      <c r="O629" s="17">
        <f>N629*EXP($C$5+SQRT($C$4)*E629)+(Projection!$E$20+MAX(0,Projection!$D$24-N629)/Projection!$C$4-Projection!$E$21)*EXP($C$5+SQRT($C$4)*E629)^0.5</f>
        <v/>
      </c>
      <c r="P629" s="17">
        <f>O629*EXP($C$5+SQRT($C$4)*F629)+(Projection!$F$20+MAX(0,Projection!$E$24-O629)/Projection!$C$4-Projection!$F$21)*EXP($C$5+SQRT($C$4)*F629)^0.5</f>
        <v/>
      </c>
      <c r="Q629" s="17">
        <f>P629*EXP($C$5+SQRT($C$4)*G629)+(Projection!$G$20+MAX(0,Projection!$F$24-P629)/Projection!$C$4-Projection!$G$21)*EXP($C$5+SQRT($C$4)*G629)^0.5</f>
        <v/>
      </c>
      <c r="R629" s="17">
        <f>Q629*EXP($C$5+SQRT($C$4)*H629)+(Projection!$H$20+MAX(0,Projection!$G$24-Q629)/Projection!$C$4-Projection!$H$21)*EXP($C$5+SQRT($C$4)*H629)^0.5</f>
        <v/>
      </c>
      <c r="S629" s="17">
        <f>R629*EXP($C$5+SQRT($C$4)*I629)+(Projection!$I$20+MAX(0,Projection!$H$24-R629)/Projection!$C$4-Projection!$I$21)*EXP($C$5+SQRT($C$4)*I629)^0.5</f>
        <v/>
      </c>
      <c r="T629" s="17">
        <f>S629*EXP($C$5+SQRT($C$4)*J629)+(Projection!$J$20+MAX(0,Projection!$I$24-S629)/Projection!$C$4-Projection!$J$21)*EXP($C$5+SQRT($C$4)*J629)^0.5</f>
        <v/>
      </c>
      <c r="U629" s="17">
        <f>T629*EXP($C$5+SQRT($C$4)*K629)+(Projection!$K$20+MAX(0,Projection!$J$24-T629)/Projection!$C$4-Projection!$K$21)*EXP($C$5+SQRT($C$4)*K629)^0.5</f>
        <v/>
      </c>
      <c r="V629" s="17">
        <f>U629*EXP($C$5+SQRT($C$4)*L629)+(Projection!$L$20+MAX(0,Projection!$K$24-U629)/Projection!$C$4-Projection!$L$21)*EXP($C$5+SQRT($C$4)*L629)^0.5</f>
        <v/>
      </c>
      <c r="W629" s="13">
        <f>M629/Projection!$C$24</f>
        <v/>
      </c>
      <c r="X629" s="13">
        <f>N629/Projection!$D$24</f>
        <v/>
      </c>
      <c r="Y629" s="13">
        <f>O629/Projection!$E$24</f>
        <v/>
      </c>
      <c r="Z629" s="13">
        <f>P629/Projection!$F$24</f>
        <v/>
      </c>
      <c r="AA629" s="13">
        <f>Q629/Projection!$G$24</f>
        <v/>
      </c>
      <c r="AB629" s="13">
        <f>R629/Projection!$H$24</f>
        <v/>
      </c>
      <c r="AC629" s="13">
        <f>S629/Projection!$I$24</f>
        <v/>
      </c>
      <c r="AD629" s="13">
        <f>T629/Projection!$J$24</f>
        <v/>
      </c>
      <c r="AE629" s="13">
        <f>U629/Projection!$K$24</f>
        <v/>
      </c>
      <c r="AF629" s="13">
        <f>V629/Projection!$L$24</f>
        <v/>
      </c>
      <c r="AG629" s="13">
        <f>MIN(W629:AF629)</f>
        <v/>
      </c>
    </row>
    <row r="630">
      <c r="B630" s="2" t="n">
        <v>617</v>
      </c>
      <c r="C630" s="20" t="n">
        <v>-0.500187</v>
      </c>
      <c r="D630" s="20" t="n">
        <v>-0.921878</v>
      </c>
      <c r="E630" s="20" t="n">
        <v>-1.167394</v>
      </c>
      <c r="F630" s="20" t="n">
        <v>0.311839</v>
      </c>
      <c r="G630" s="20" t="n">
        <v>0.106748</v>
      </c>
      <c r="H630" s="20" t="n">
        <v>0.269057</v>
      </c>
      <c r="I630" s="20" t="n">
        <v>0.226139</v>
      </c>
      <c r="J630" s="20" t="n">
        <v>-0.175379</v>
      </c>
      <c r="K630" s="20" t="n">
        <v>1.018106</v>
      </c>
      <c r="L630" s="20" t="n">
        <v>-0.09397</v>
      </c>
      <c r="M630" s="17">
        <f>Projection!$C$13*EXP($C$5+SQRT($C$4)*C630)+(Projection!$C$20+MAX(0,Projection!$C$14-Projection!$C$13)/Projection!$C$4-Projection!$C$21)*EXP($C$5+SQRT($C$4)*C630)^0.5</f>
        <v/>
      </c>
      <c r="N630" s="17">
        <f>M630*EXP($C$5+SQRT($C$4)*D630)+(Projection!$D$20+MAX(0,Projection!$C$24-M630)/Projection!$C$4-Projection!$D$21)*EXP($C$5+SQRT($C$4)*D630)^0.5</f>
        <v/>
      </c>
      <c r="O630" s="17">
        <f>N630*EXP($C$5+SQRT($C$4)*E630)+(Projection!$E$20+MAX(0,Projection!$D$24-N630)/Projection!$C$4-Projection!$E$21)*EXP($C$5+SQRT($C$4)*E630)^0.5</f>
        <v/>
      </c>
      <c r="P630" s="17">
        <f>O630*EXP($C$5+SQRT($C$4)*F630)+(Projection!$F$20+MAX(0,Projection!$E$24-O630)/Projection!$C$4-Projection!$F$21)*EXP($C$5+SQRT($C$4)*F630)^0.5</f>
        <v/>
      </c>
      <c r="Q630" s="17">
        <f>P630*EXP($C$5+SQRT($C$4)*G630)+(Projection!$G$20+MAX(0,Projection!$F$24-P630)/Projection!$C$4-Projection!$G$21)*EXP($C$5+SQRT($C$4)*G630)^0.5</f>
        <v/>
      </c>
      <c r="R630" s="17">
        <f>Q630*EXP($C$5+SQRT($C$4)*H630)+(Projection!$H$20+MAX(0,Projection!$G$24-Q630)/Projection!$C$4-Projection!$H$21)*EXP($C$5+SQRT($C$4)*H630)^0.5</f>
        <v/>
      </c>
      <c r="S630" s="17">
        <f>R630*EXP($C$5+SQRT($C$4)*I630)+(Projection!$I$20+MAX(0,Projection!$H$24-R630)/Projection!$C$4-Projection!$I$21)*EXP($C$5+SQRT($C$4)*I630)^0.5</f>
        <v/>
      </c>
      <c r="T630" s="17">
        <f>S630*EXP($C$5+SQRT($C$4)*J630)+(Projection!$J$20+MAX(0,Projection!$I$24-S630)/Projection!$C$4-Projection!$J$21)*EXP($C$5+SQRT($C$4)*J630)^0.5</f>
        <v/>
      </c>
      <c r="U630" s="17">
        <f>T630*EXP($C$5+SQRT($C$4)*K630)+(Projection!$K$20+MAX(0,Projection!$J$24-T630)/Projection!$C$4-Projection!$K$21)*EXP($C$5+SQRT($C$4)*K630)^0.5</f>
        <v/>
      </c>
      <c r="V630" s="17">
        <f>U630*EXP($C$5+SQRT($C$4)*L630)+(Projection!$L$20+MAX(0,Projection!$K$24-U630)/Projection!$C$4-Projection!$L$21)*EXP($C$5+SQRT($C$4)*L630)^0.5</f>
        <v/>
      </c>
      <c r="W630" s="13">
        <f>M630/Projection!$C$24</f>
        <v/>
      </c>
      <c r="X630" s="13">
        <f>N630/Projection!$D$24</f>
        <v/>
      </c>
      <c r="Y630" s="13">
        <f>O630/Projection!$E$24</f>
        <v/>
      </c>
      <c r="Z630" s="13">
        <f>P630/Projection!$F$24</f>
        <v/>
      </c>
      <c r="AA630" s="13">
        <f>Q630/Projection!$G$24</f>
        <v/>
      </c>
      <c r="AB630" s="13">
        <f>R630/Projection!$H$24</f>
        <v/>
      </c>
      <c r="AC630" s="13">
        <f>S630/Projection!$I$24</f>
        <v/>
      </c>
      <c r="AD630" s="13">
        <f>T630/Projection!$J$24</f>
        <v/>
      </c>
      <c r="AE630" s="13">
        <f>U630/Projection!$K$24</f>
        <v/>
      </c>
      <c r="AF630" s="13">
        <f>V630/Projection!$L$24</f>
        <v/>
      </c>
      <c r="AG630" s="13">
        <f>MIN(W630:AF630)</f>
        <v/>
      </c>
    </row>
    <row r="631">
      <c r="B631" s="2" t="n">
        <v>618</v>
      </c>
      <c r="C631" s="20" t="n">
        <v>0.602827</v>
      </c>
      <c r="D631" s="20" t="n">
        <v>-2.055009</v>
      </c>
      <c r="E631" s="20" t="n">
        <v>-0.9971179999999999</v>
      </c>
      <c r="F631" s="20" t="n">
        <v>0.5187889999999999</v>
      </c>
      <c r="G631" s="20" t="n">
        <v>-0.660898</v>
      </c>
      <c r="H631" s="20" t="n">
        <v>0.883951</v>
      </c>
      <c r="I631" s="20" t="n">
        <v>-1.583224</v>
      </c>
      <c r="J631" s="20" t="n">
        <v>0.430225</v>
      </c>
      <c r="K631" s="20" t="n">
        <v>-0.57237</v>
      </c>
      <c r="L631" s="20" t="n">
        <v>-1.787107</v>
      </c>
      <c r="M631" s="17">
        <f>Projection!$C$13*EXP($C$5+SQRT($C$4)*C631)+(Projection!$C$20+MAX(0,Projection!$C$14-Projection!$C$13)/Projection!$C$4-Projection!$C$21)*EXP($C$5+SQRT($C$4)*C631)^0.5</f>
        <v/>
      </c>
      <c r="N631" s="17">
        <f>M631*EXP($C$5+SQRT($C$4)*D631)+(Projection!$D$20+MAX(0,Projection!$C$24-M631)/Projection!$C$4-Projection!$D$21)*EXP($C$5+SQRT($C$4)*D631)^0.5</f>
        <v/>
      </c>
      <c r="O631" s="17">
        <f>N631*EXP($C$5+SQRT($C$4)*E631)+(Projection!$E$20+MAX(0,Projection!$D$24-N631)/Projection!$C$4-Projection!$E$21)*EXP($C$5+SQRT($C$4)*E631)^0.5</f>
        <v/>
      </c>
      <c r="P631" s="17">
        <f>O631*EXP($C$5+SQRT($C$4)*F631)+(Projection!$F$20+MAX(0,Projection!$E$24-O631)/Projection!$C$4-Projection!$F$21)*EXP($C$5+SQRT($C$4)*F631)^0.5</f>
        <v/>
      </c>
      <c r="Q631" s="17">
        <f>P631*EXP($C$5+SQRT($C$4)*G631)+(Projection!$G$20+MAX(0,Projection!$F$24-P631)/Projection!$C$4-Projection!$G$21)*EXP($C$5+SQRT($C$4)*G631)^0.5</f>
        <v/>
      </c>
      <c r="R631" s="17">
        <f>Q631*EXP($C$5+SQRT($C$4)*H631)+(Projection!$H$20+MAX(0,Projection!$G$24-Q631)/Projection!$C$4-Projection!$H$21)*EXP($C$5+SQRT($C$4)*H631)^0.5</f>
        <v/>
      </c>
      <c r="S631" s="17">
        <f>R631*EXP($C$5+SQRT($C$4)*I631)+(Projection!$I$20+MAX(0,Projection!$H$24-R631)/Projection!$C$4-Projection!$I$21)*EXP($C$5+SQRT($C$4)*I631)^0.5</f>
        <v/>
      </c>
      <c r="T631" s="17">
        <f>S631*EXP($C$5+SQRT($C$4)*J631)+(Projection!$J$20+MAX(0,Projection!$I$24-S631)/Projection!$C$4-Projection!$J$21)*EXP($C$5+SQRT($C$4)*J631)^0.5</f>
        <v/>
      </c>
      <c r="U631" s="17">
        <f>T631*EXP($C$5+SQRT($C$4)*K631)+(Projection!$K$20+MAX(0,Projection!$J$24-T631)/Projection!$C$4-Projection!$K$21)*EXP($C$5+SQRT($C$4)*K631)^0.5</f>
        <v/>
      </c>
      <c r="V631" s="17">
        <f>U631*EXP($C$5+SQRT($C$4)*L631)+(Projection!$L$20+MAX(0,Projection!$K$24-U631)/Projection!$C$4-Projection!$L$21)*EXP($C$5+SQRT($C$4)*L631)^0.5</f>
        <v/>
      </c>
      <c r="W631" s="13">
        <f>M631/Projection!$C$24</f>
        <v/>
      </c>
      <c r="X631" s="13">
        <f>N631/Projection!$D$24</f>
        <v/>
      </c>
      <c r="Y631" s="13">
        <f>O631/Projection!$E$24</f>
        <v/>
      </c>
      <c r="Z631" s="13">
        <f>P631/Projection!$F$24</f>
        <v/>
      </c>
      <c r="AA631" s="13">
        <f>Q631/Projection!$G$24</f>
        <v/>
      </c>
      <c r="AB631" s="13">
        <f>R631/Projection!$H$24</f>
        <v/>
      </c>
      <c r="AC631" s="13">
        <f>S631/Projection!$I$24</f>
        <v/>
      </c>
      <c r="AD631" s="13">
        <f>T631/Projection!$J$24</f>
        <v/>
      </c>
      <c r="AE631" s="13">
        <f>U631/Projection!$K$24</f>
        <v/>
      </c>
      <c r="AF631" s="13">
        <f>V631/Projection!$L$24</f>
        <v/>
      </c>
      <c r="AG631" s="13">
        <f>MIN(W631:AF631)</f>
        <v/>
      </c>
    </row>
    <row r="632">
      <c r="B632" s="2" t="n">
        <v>619</v>
      </c>
      <c r="C632" s="20" t="n">
        <v>0.75896</v>
      </c>
      <c r="D632" s="20" t="n">
        <v>0.714067</v>
      </c>
      <c r="E632" s="20" t="n">
        <v>-0.56772</v>
      </c>
      <c r="F632" s="20" t="n">
        <v>0.261555</v>
      </c>
      <c r="G632" s="20" t="n">
        <v>0.057006</v>
      </c>
      <c r="H632" s="20" t="n">
        <v>-0.015007</v>
      </c>
      <c r="I632" s="20" t="n">
        <v>-1.189958</v>
      </c>
      <c r="J632" s="20" t="n">
        <v>-0.249786</v>
      </c>
      <c r="K632" s="20" t="n">
        <v>-1.081126</v>
      </c>
      <c r="L632" s="20" t="n">
        <v>-0.669523</v>
      </c>
      <c r="M632" s="17">
        <f>Projection!$C$13*EXP($C$5+SQRT($C$4)*C632)+(Projection!$C$20+MAX(0,Projection!$C$14-Projection!$C$13)/Projection!$C$4-Projection!$C$21)*EXP($C$5+SQRT($C$4)*C632)^0.5</f>
        <v/>
      </c>
      <c r="N632" s="17">
        <f>M632*EXP($C$5+SQRT($C$4)*D632)+(Projection!$D$20+MAX(0,Projection!$C$24-M632)/Projection!$C$4-Projection!$D$21)*EXP($C$5+SQRT($C$4)*D632)^0.5</f>
        <v/>
      </c>
      <c r="O632" s="17">
        <f>N632*EXP($C$5+SQRT($C$4)*E632)+(Projection!$E$20+MAX(0,Projection!$D$24-N632)/Projection!$C$4-Projection!$E$21)*EXP($C$5+SQRT($C$4)*E632)^0.5</f>
        <v/>
      </c>
      <c r="P632" s="17">
        <f>O632*EXP($C$5+SQRT($C$4)*F632)+(Projection!$F$20+MAX(0,Projection!$E$24-O632)/Projection!$C$4-Projection!$F$21)*EXP($C$5+SQRT($C$4)*F632)^0.5</f>
        <v/>
      </c>
      <c r="Q632" s="17">
        <f>P632*EXP($C$5+SQRT($C$4)*G632)+(Projection!$G$20+MAX(0,Projection!$F$24-P632)/Projection!$C$4-Projection!$G$21)*EXP($C$5+SQRT($C$4)*G632)^0.5</f>
        <v/>
      </c>
      <c r="R632" s="17">
        <f>Q632*EXP($C$5+SQRT($C$4)*H632)+(Projection!$H$20+MAX(0,Projection!$G$24-Q632)/Projection!$C$4-Projection!$H$21)*EXP($C$5+SQRT($C$4)*H632)^0.5</f>
        <v/>
      </c>
      <c r="S632" s="17">
        <f>R632*EXP($C$5+SQRT($C$4)*I632)+(Projection!$I$20+MAX(0,Projection!$H$24-R632)/Projection!$C$4-Projection!$I$21)*EXP($C$5+SQRT($C$4)*I632)^0.5</f>
        <v/>
      </c>
      <c r="T632" s="17">
        <f>S632*EXP($C$5+SQRT($C$4)*J632)+(Projection!$J$20+MAX(0,Projection!$I$24-S632)/Projection!$C$4-Projection!$J$21)*EXP($C$5+SQRT($C$4)*J632)^0.5</f>
        <v/>
      </c>
      <c r="U632" s="17">
        <f>T632*EXP($C$5+SQRT($C$4)*K632)+(Projection!$K$20+MAX(0,Projection!$J$24-T632)/Projection!$C$4-Projection!$K$21)*EXP($C$5+SQRT($C$4)*K632)^0.5</f>
        <v/>
      </c>
      <c r="V632" s="17">
        <f>U632*EXP($C$5+SQRT($C$4)*L632)+(Projection!$L$20+MAX(0,Projection!$K$24-U632)/Projection!$C$4-Projection!$L$21)*EXP($C$5+SQRT($C$4)*L632)^0.5</f>
        <v/>
      </c>
      <c r="W632" s="13">
        <f>M632/Projection!$C$24</f>
        <v/>
      </c>
      <c r="X632" s="13">
        <f>N632/Projection!$D$24</f>
        <v/>
      </c>
      <c r="Y632" s="13">
        <f>O632/Projection!$E$24</f>
        <v/>
      </c>
      <c r="Z632" s="13">
        <f>P632/Projection!$F$24</f>
        <v/>
      </c>
      <c r="AA632" s="13">
        <f>Q632/Projection!$G$24</f>
        <v/>
      </c>
      <c r="AB632" s="13">
        <f>R632/Projection!$H$24</f>
        <v/>
      </c>
      <c r="AC632" s="13">
        <f>S632/Projection!$I$24</f>
        <v/>
      </c>
      <c r="AD632" s="13">
        <f>T632/Projection!$J$24</f>
        <v/>
      </c>
      <c r="AE632" s="13">
        <f>U632/Projection!$K$24</f>
        <v/>
      </c>
      <c r="AF632" s="13">
        <f>V632/Projection!$L$24</f>
        <v/>
      </c>
      <c r="AG632" s="13">
        <f>MIN(W632:AF632)</f>
        <v/>
      </c>
    </row>
    <row r="633">
      <c r="B633" s="2" t="n">
        <v>620</v>
      </c>
      <c r="C633" s="20" t="n">
        <v>1.414322</v>
      </c>
      <c r="D633" s="20" t="n">
        <v>2.493683</v>
      </c>
      <c r="E633" s="20" t="n">
        <v>1.998887</v>
      </c>
      <c r="F633" s="20" t="n">
        <v>0.5713819999999999</v>
      </c>
      <c r="G633" s="20" t="n">
        <v>-0.29189</v>
      </c>
      <c r="H633" s="20" t="n">
        <v>-0.566891</v>
      </c>
      <c r="I633" s="20" t="n">
        <v>0.374579</v>
      </c>
      <c r="J633" s="20" t="n">
        <v>-0.627158</v>
      </c>
      <c r="K633" s="20" t="n">
        <v>2.016662</v>
      </c>
      <c r="L633" s="20" t="n">
        <v>1.571098</v>
      </c>
      <c r="M633" s="17">
        <f>Projection!$C$13*EXP($C$5+SQRT($C$4)*C633)+(Projection!$C$20+MAX(0,Projection!$C$14-Projection!$C$13)/Projection!$C$4-Projection!$C$21)*EXP($C$5+SQRT($C$4)*C633)^0.5</f>
        <v/>
      </c>
      <c r="N633" s="17">
        <f>M633*EXP($C$5+SQRT($C$4)*D633)+(Projection!$D$20+MAX(0,Projection!$C$24-M633)/Projection!$C$4-Projection!$D$21)*EXP($C$5+SQRT($C$4)*D633)^0.5</f>
        <v/>
      </c>
      <c r="O633" s="17">
        <f>N633*EXP($C$5+SQRT($C$4)*E633)+(Projection!$E$20+MAX(0,Projection!$D$24-N633)/Projection!$C$4-Projection!$E$21)*EXP($C$5+SQRT($C$4)*E633)^0.5</f>
        <v/>
      </c>
      <c r="P633" s="17">
        <f>O633*EXP($C$5+SQRT($C$4)*F633)+(Projection!$F$20+MAX(0,Projection!$E$24-O633)/Projection!$C$4-Projection!$F$21)*EXP($C$5+SQRT($C$4)*F633)^0.5</f>
        <v/>
      </c>
      <c r="Q633" s="17">
        <f>P633*EXP($C$5+SQRT($C$4)*G633)+(Projection!$G$20+MAX(0,Projection!$F$24-P633)/Projection!$C$4-Projection!$G$21)*EXP($C$5+SQRT($C$4)*G633)^0.5</f>
        <v/>
      </c>
      <c r="R633" s="17">
        <f>Q633*EXP($C$5+SQRT($C$4)*H633)+(Projection!$H$20+MAX(0,Projection!$G$24-Q633)/Projection!$C$4-Projection!$H$21)*EXP($C$5+SQRT($C$4)*H633)^0.5</f>
        <v/>
      </c>
      <c r="S633" s="17">
        <f>R633*EXP($C$5+SQRT($C$4)*I633)+(Projection!$I$20+MAX(0,Projection!$H$24-R633)/Projection!$C$4-Projection!$I$21)*EXP($C$5+SQRT($C$4)*I633)^0.5</f>
        <v/>
      </c>
      <c r="T633" s="17">
        <f>S633*EXP($C$5+SQRT($C$4)*J633)+(Projection!$J$20+MAX(0,Projection!$I$24-S633)/Projection!$C$4-Projection!$J$21)*EXP($C$5+SQRT($C$4)*J633)^0.5</f>
        <v/>
      </c>
      <c r="U633" s="17">
        <f>T633*EXP($C$5+SQRT($C$4)*K633)+(Projection!$K$20+MAX(0,Projection!$J$24-T633)/Projection!$C$4-Projection!$K$21)*EXP($C$5+SQRT($C$4)*K633)^0.5</f>
        <v/>
      </c>
      <c r="V633" s="17">
        <f>U633*EXP($C$5+SQRT($C$4)*L633)+(Projection!$L$20+MAX(0,Projection!$K$24-U633)/Projection!$C$4-Projection!$L$21)*EXP($C$5+SQRT($C$4)*L633)^0.5</f>
        <v/>
      </c>
      <c r="W633" s="13">
        <f>M633/Projection!$C$24</f>
        <v/>
      </c>
      <c r="X633" s="13">
        <f>N633/Projection!$D$24</f>
        <v/>
      </c>
      <c r="Y633" s="13">
        <f>O633/Projection!$E$24</f>
        <v/>
      </c>
      <c r="Z633" s="13">
        <f>P633/Projection!$F$24</f>
        <v/>
      </c>
      <c r="AA633" s="13">
        <f>Q633/Projection!$G$24</f>
        <v/>
      </c>
      <c r="AB633" s="13">
        <f>R633/Projection!$H$24</f>
        <v/>
      </c>
      <c r="AC633" s="13">
        <f>S633/Projection!$I$24</f>
        <v/>
      </c>
      <c r="AD633" s="13">
        <f>T633/Projection!$J$24</f>
        <v/>
      </c>
      <c r="AE633" s="13">
        <f>U633/Projection!$K$24</f>
        <v/>
      </c>
      <c r="AF633" s="13">
        <f>V633/Projection!$L$24</f>
        <v/>
      </c>
      <c r="AG633" s="13">
        <f>MIN(W633:AF633)</f>
        <v/>
      </c>
    </row>
    <row r="634">
      <c r="B634" s="2" t="n">
        <v>621</v>
      </c>
      <c r="C634" s="20" t="n">
        <v>-0.740479</v>
      </c>
      <c r="D634" s="20" t="n">
        <v>1.127065</v>
      </c>
      <c r="E634" s="20" t="n">
        <v>-0.947516</v>
      </c>
      <c r="F634" s="20" t="n">
        <v>-0.019892</v>
      </c>
      <c r="G634" s="20" t="n">
        <v>-0.663174</v>
      </c>
      <c r="H634" s="20" t="n">
        <v>0.544158</v>
      </c>
      <c r="I634" s="20" t="n">
        <v>0.626765</v>
      </c>
      <c r="J634" s="20" t="n">
        <v>0.085871</v>
      </c>
      <c r="K634" s="20" t="n">
        <v>-0.312537</v>
      </c>
      <c r="L634" s="20" t="n">
        <v>0.774672</v>
      </c>
      <c r="M634" s="17">
        <f>Projection!$C$13*EXP($C$5+SQRT($C$4)*C634)+(Projection!$C$20+MAX(0,Projection!$C$14-Projection!$C$13)/Projection!$C$4-Projection!$C$21)*EXP($C$5+SQRT($C$4)*C634)^0.5</f>
        <v/>
      </c>
      <c r="N634" s="17">
        <f>M634*EXP($C$5+SQRT($C$4)*D634)+(Projection!$D$20+MAX(0,Projection!$C$24-M634)/Projection!$C$4-Projection!$D$21)*EXP($C$5+SQRT($C$4)*D634)^0.5</f>
        <v/>
      </c>
      <c r="O634" s="17">
        <f>N634*EXP($C$5+SQRT($C$4)*E634)+(Projection!$E$20+MAX(0,Projection!$D$24-N634)/Projection!$C$4-Projection!$E$21)*EXP($C$5+SQRT($C$4)*E634)^0.5</f>
        <v/>
      </c>
      <c r="P634" s="17">
        <f>O634*EXP($C$5+SQRT($C$4)*F634)+(Projection!$F$20+MAX(0,Projection!$E$24-O634)/Projection!$C$4-Projection!$F$21)*EXP($C$5+SQRT($C$4)*F634)^0.5</f>
        <v/>
      </c>
      <c r="Q634" s="17">
        <f>P634*EXP($C$5+SQRT($C$4)*G634)+(Projection!$G$20+MAX(0,Projection!$F$24-P634)/Projection!$C$4-Projection!$G$21)*EXP($C$5+SQRT($C$4)*G634)^0.5</f>
        <v/>
      </c>
      <c r="R634" s="17">
        <f>Q634*EXP($C$5+SQRT($C$4)*H634)+(Projection!$H$20+MAX(0,Projection!$G$24-Q634)/Projection!$C$4-Projection!$H$21)*EXP($C$5+SQRT($C$4)*H634)^0.5</f>
        <v/>
      </c>
      <c r="S634" s="17">
        <f>R634*EXP($C$5+SQRT($C$4)*I634)+(Projection!$I$20+MAX(0,Projection!$H$24-R634)/Projection!$C$4-Projection!$I$21)*EXP($C$5+SQRT($C$4)*I634)^0.5</f>
        <v/>
      </c>
      <c r="T634" s="17">
        <f>S634*EXP($C$5+SQRT($C$4)*J634)+(Projection!$J$20+MAX(0,Projection!$I$24-S634)/Projection!$C$4-Projection!$J$21)*EXP($C$5+SQRT($C$4)*J634)^0.5</f>
        <v/>
      </c>
      <c r="U634" s="17">
        <f>T634*EXP($C$5+SQRT($C$4)*K634)+(Projection!$K$20+MAX(0,Projection!$J$24-T634)/Projection!$C$4-Projection!$K$21)*EXP($C$5+SQRT($C$4)*K634)^0.5</f>
        <v/>
      </c>
      <c r="V634" s="17">
        <f>U634*EXP($C$5+SQRT($C$4)*L634)+(Projection!$L$20+MAX(0,Projection!$K$24-U634)/Projection!$C$4-Projection!$L$21)*EXP($C$5+SQRT($C$4)*L634)^0.5</f>
        <v/>
      </c>
      <c r="W634" s="13">
        <f>M634/Projection!$C$24</f>
        <v/>
      </c>
      <c r="X634" s="13">
        <f>N634/Projection!$D$24</f>
        <v/>
      </c>
      <c r="Y634" s="13">
        <f>O634/Projection!$E$24</f>
        <v/>
      </c>
      <c r="Z634" s="13">
        <f>P634/Projection!$F$24</f>
        <v/>
      </c>
      <c r="AA634" s="13">
        <f>Q634/Projection!$G$24</f>
        <v/>
      </c>
      <c r="AB634" s="13">
        <f>R634/Projection!$H$24</f>
        <v/>
      </c>
      <c r="AC634" s="13">
        <f>S634/Projection!$I$24</f>
        <v/>
      </c>
      <c r="AD634" s="13">
        <f>T634/Projection!$J$24</f>
        <v/>
      </c>
      <c r="AE634" s="13">
        <f>U634/Projection!$K$24</f>
        <v/>
      </c>
      <c r="AF634" s="13">
        <f>V634/Projection!$L$24</f>
        <v/>
      </c>
      <c r="AG634" s="13">
        <f>MIN(W634:AF634)</f>
        <v/>
      </c>
    </row>
    <row r="635">
      <c r="B635" s="2" t="n">
        <v>622</v>
      </c>
      <c r="C635" s="20" t="n">
        <v>-0.250084</v>
      </c>
      <c r="D635" s="20" t="n">
        <v>1.334461</v>
      </c>
      <c r="E635" s="20" t="n">
        <v>-1.662301</v>
      </c>
      <c r="F635" s="20" t="n">
        <v>0.149906</v>
      </c>
      <c r="G635" s="20" t="n">
        <v>0.362052</v>
      </c>
      <c r="H635" s="20" t="n">
        <v>0.5543090000000001</v>
      </c>
      <c r="I635" s="20" t="n">
        <v>-0.07804700000000001</v>
      </c>
      <c r="J635" s="20" t="n">
        <v>1.674784</v>
      </c>
      <c r="K635" s="20" t="n">
        <v>0.693999</v>
      </c>
      <c r="L635" s="20" t="n">
        <v>-1.014184</v>
      </c>
      <c r="M635" s="17">
        <f>Projection!$C$13*EXP($C$5+SQRT($C$4)*C635)+(Projection!$C$20+MAX(0,Projection!$C$14-Projection!$C$13)/Projection!$C$4-Projection!$C$21)*EXP($C$5+SQRT($C$4)*C635)^0.5</f>
        <v/>
      </c>
      <c r="N635" s="17">
        <f>M635*EXP($C$5+SQRT($C$4)*D635)+(Projection!$D$20+MAX(0,Projection!$C$24-M635)/Projection!$C$4-Projection!$D$21)*EXP($C$5+SQRT($C$4)*D635)^0.5</f>
        <v/>
      </c>
      <c r="O635" s="17">
        <f>N635*EXP($C$5+SQRT($C$4)*E635)+(Projection!$E$20+MAX(0,Projection!$D$24-N635)/Projection!$C$4-Projection!$E$21)*EXP($C$5+SQRT($C$4)*E635)^0.5</f>
        <v/>
      </c>
      <c r="P635" s="17">
        <f>O635*EXP($C$5+SQRT($C$4)*F635)+(Projection!$F$20+MAX(0,Projection!$E$24-O635)/Projection!$C$4-Projection!$F$21)*EXP($C$5+SQRT($C$4)*F635)^0.5</f>
        <v/>
      </c>
      <c r="Q635" s="17">
        <f>P635*EXP($C$5+SQRT($C$4)*G635)+(Projection!$G$20+MAX(0,Projection!$F$24-P635)/Projection!$C$4-Projection!$G$21)*EXP($C$5+SQRT($C$4)*G635)^0.5</f>
        <v/>
      </c>
      <c r="R635" s="17">
        <f>Q635*EXP($C$5+SQRT($C$4)*H635)+(Projection!$H$20+MAX(0,Projection!$G$24-Q635)/Projection!$C$4-Projection!$H$21)*EXP($C$5+SQRT($C$4)*H635)^0.5</f>
        <v/>
      </c>
      <c r="S635" s="17">
        <f>R635*EXP($C$5+SQRT($C$4)*I635)+(Projection!$I$20+MAX(0,Projection!$H$24-R635)/Projection!$C$4-Projection!$I$21)*EXP($C$5+SQRT($C$4)*I635)^0.5</f>
        <v/>
      </c>
      <c r="T635" s="17">
        <f>S635*EXP($C$5+SQRT($C$4)*J635)+(Projection!$J$20+MAX(0,Projection!$I$24-S635)/Projection!$C$4-Projection!$J$21)*EXP($C$5+SQRT($C$4)*J635)^0.5</f>
        <v/>
      </c>
      <c r="U635" s="17">
        <f>T635*EXP($C$5+SQRT($C$4)*K635)+(Projection!$K$20+MAX(0,Projection!$J$24-T635)/Projection!$C$4-Projection!$K$21)*EXP($C$5+SQRT($C$4)*K635)^0.5</f>
        <v/>
      </c>
      <c r="V635" s="17">
        <f>U635*EXP($C$5+SQRT($C$4)*L635)+(Projection!$L$20+MAX(0,Projection!$K$24-U635)/Projection!$C$4-Projection!$L$21)*EXP($C$5+SQRT($C$4)*L635)^0.5</f>
        <v/>
      </c>
      <c r="W635" s="13">
        <f>M635/Projection!$C$24</f>
        <v/>
      </c>
      <c r="X635" s="13">
        <f>N635/Projection!$D$24</f>
        <v/>
      </c>
      <c r="Y635" s="13">
        <f>O635/Projection!$E$24</f>
        <v/>
      </c>
      <c r="Z635" s="13">
        <f>P635/Projection!$F$24</f>
        <v/>
      </c>
      <c r="AA635" s="13">
        <f>Q635/Projection!$G$24</f>
        <v/>
      </c>
      <c r="AB635" s="13">
        <f>R635/Projection!$H$24</f>
        <v/>
      </c>
      <c r="AC635" s="13">
        <f>S635/Projection!$I$24</f>
        <v/>
      </c>
      <c r="AD635" s="13">
        <f>T635/Projection!$J$24</f>
        <v/>
      </c>
      <c r="AE635" s="13">
        <f>U635/Projection!$K$24</f>
        <v/>
      </c>
      <c r="AF635" s="13">
        <f>V635/Projection!$L$24</f>
        <v/>
      </c>
      <c r="AG635" s="13">
        <f>MIN(W635:AF635)</f>
        <v/>
      </c>
    </row>
    <row r="636">
      <c r="B636" s="2" t="n">
        <v>623</v>
      </c>
      <c r="C636" s="20" t="n">
        <v>1.142201</v>
      </c>
      <c r="D636" s="20" t="n">
        <v>-0.911182</v>
      </c>
      <c r="E636" s="20" t="n">
        <v>-1.492765</v>
      </c>
      <c r="F636" s="20" t="n">
        <v>1.234124</v>
      </c>
      <c r="G636" s="20" t="n">
        <v>-0.555364</v>
      </c>
      <c r="H636" s="20" t="n">
        <v>-0.224488</v>
      </c>
      <c r="I636" s="20" t="n">
        <v>-0.349672</v>
      </c>
      <c r="J636" s="20" t="n">
        <v>0.952548</v>
      </c>
      <c r="K636" s="20" t="n">
        <v>0.573678</v>
      </c>
      <c r="L636" s="20" t="n">
        <v>1.743904</v>
      </c>
      <c r="M636" s="17">
        <f>Projection!$C$13*EXP($C$5+SQRT($C$4)*C636)+(Projection!$C$20+MAX(0,Projection!$C$14-Projection!$C$13)/Projection!$C$4-Projection!$C$21)*EXP($C$5+SQRT($C$4)*C636)^0.5</f>
        <v/>
      </c>
      <c r="N636" s="17">
        <f>M636*EXP($C$5+SQRT($C$4)*D636)+(Projection!$D$20+MAX(0,Projection!$C$24-M636)/Projection!$C$4-Projection!$D$21)*EXP($C$5+SQRT($C$4)*D636)^0.5</f>
        <v/>
      </c>
      <c r="O636" s="17">
        <f>N636*EXP($C$5+SQRT($C$4)*E636)+(Projection!$E$20+MAX(0,Projection!$D$24-N636)/Projection!$C$4-Projection!$E$21)*EXP($C$5+SQRT($C$4)*E636)^0.5</f>
        <v/>
      </c>
      <c r="P636" s="17">
        <f>O636*EXP($C$5+SQRT($C$4)*F636)+(Projection!$F$20+MAX(0,Projection!$E$24-O636)/Projection!$C$4-Projection!$F$21)*EXP($C$5+SQRT($C$4)*F636)^0.5</f>
        <v/>
      </c>
      <c r="Q636" s="17">
        <f>P636*EXP($C$5+SQRT($C$4)*G636)+(Projection!$G$20+MAX(0,Projection!$F$24-P636)/Projection!$C$4-Projection!$G$21)*EXP($C$5+SQRT($C$4)*G636)^0.5</f>
        <v/>
      </c>
      <c r="R636" s="17">
        <f>Q636*EXP($C$5+SQRT($C$4)*H636)+(Projection!$H$20+MAX(0,Projection!$G$24-Q636)/Projection!$C$4-Projection!$H$21)*EXP($C$5+SQRT($C$4)*H636)^0.5</f>
        <v/>
      </c>
      <c r="S636" s="17">
        <f>R636*EXP($C$5+SQRT($C$4)*I636)+(Projection!$I$20+MAX(0,Projection!$H$24-R636)/Projection!$C$4-Projection!$I$21)*EXP($C$5+SQRT($C$4)*I636)^0.5</f>
        <v/>
      </c>
      <c r="T636" s="17">
        <f>S636*EXP($C$5+SQRT($C$4)*J636)+(Projection!$J$20+MAX(0,Projection!$I$24-S636)/Projection!$C$4-Projection!$J$21)*EXP($C$5+SQRT($C$4)*J636)^0.5</f>
        <v/>
      </c>
      <c r="U636" s="17">
        <f>T636*EXP($C$5+SQRT($C$4)*K636)+(Projection!$K$20+MAX(0,Projection!$J$24-T636)/Projection!$C$4-Projection!$K$21)*EXP($C$5+SQRT($C$4)*K636)^0.5</f>
        <v/>
      </c>
      <c r="V636" s="17">
        <f>U636*EXP($C$5+SQRT($C$4)*L636)+(Projection!$L$20+MAX(0,Projection!$K$24-U636)/Projection!$C$4-Projection!$L$21)*EXP($C$5+SQRT($C$4)*L636)^0.5</f>
        <v/>
      </c>
      <c r="W636" s="13">
        <f>M636/Projection!$C$24</f>
        <v/>
      </c>
      <c r="X636" s="13">
        <f>N636/Projection!$D$24</f>
        <v/>
      </c>
      <c r="Y636" s="13">
        <f>O636/Projection!$E$24</f>
        <v/>
      </c>
      <c r="Z636" s="13">
        <f>P636/Projection!$F$24</f>
        <v/>
      </c>
      <c r="AA636" s="13">
        <f>Q636/Projection!$G$24</f>
        <v/>
      </c>
      <c r="AB636" s="13">
        <f>R636/Projection!$H$24</f>
        <v/>
      </c>
      <c r="AC636" s="13">
        <f>S636/Projection!$I$24</f>
        <v/>
      </c>
      <c r="AD636" s="13">
        <f>T636/Projection!$J$24</f>
        <v/>
      </c>
      <c r="AE636" s="13">
        <f>U636/Projection!$K$24</f>
        <v/>
      </c>
      <c r="AF636" s="13">
        <f>V636/Projection!$L$24</f>
        <v/>
      </c>
      <c r="AG636" s="13">
        <f>MIN(W636:AF636)</f>
        <v/>
      </c>
    </row>
    <row r="637">
      <c r="B637" s="2" t="n">
        <v>624</v>
      </c>
      <c r="C637" s="20" t="n">
        <v>1.128949</v>
      </c>
      <c r="D637" s="20" t="n">
        <v>0.986174</v>
      </c>
      <c r="E637" s="20" t="n">
        <v>-0.614092</v>
      </c>
      <c r="F637" s="20" t="n">
        <v>-1.126332</v>
      </c>
      <c r="G637" s="20" t="n">
        <v>0.589165</v>
      </c>
      <c r="H637" s="20" t="n">
        <v>0.219796</v>
      </c>
      <c r="I637" s="20" t="n">
        <v>-1.592972</v>
      </c>
      <c r="J637" s="20" t="n">
        <v>-1.39453</v>
      </c>
      <c r="K637" s="20" t="n">
        <v>-0.373306</v>
      </c>
      <c r="L637" s="20" t="n">
        <v>-0.555658</v>
      </c>
      <c r="M637" s="17">
        <f>Projection!$C$13*EXP($C$5+SQRT($C$4)*C637)+(Projection!$C$20+MAX(0,Projection!$C$14-Projection!$C$13)/Projection!$C$4-Projection!$C$21)*EXP($C$5+SQRT($C$4)*C637)^0.5</f>
        <v/>
      </c>
      <c r="N637" s="17">
        <f>M637*EXP($C$5+SQRT($C$4)*D637)+(Projection!$D$20+MAX(0,Projection!$C$24-M637)/Projection!$C$4-Projection!$D$21)*EXP($C$5+SQRT($C$4)*D637)^0.5</f>
        <v/>
      </c>
      <c r="O637" s="17">
        <f>N637*EXP($C$5+SQRT($C$4)*E637)+(Projection!$E$20+MAX(0,Projection!$D$24-N637)/Projection!$C$4-Projection!$E$21)*EXP($C$5+SQRT($C$4)*E637)^0.5</f>
        <v/>
      </c>
      <c r="P637" s="17">
        <f>O637*EXP($C$5+SQRT($C$4)*F637)+(Projection!$F$20+MAX(0,Projection!$E$24-O637)/Projection!$C$4-Projection!$F$21)*EXP($C$5+SQRT($C$4)*F637)^0.5</f>
        <v/>
      </c>
      <c r="Q637" s="17">
        <f>P637*EXP($C$5+SQRT($C$4)*G637)+(Projection!$G$20+MAX(0,Projection!$F$24-P637)/Projection!$C$4-Projection!$G$21)*EXP($C$5+SQRT($C$4)*G637)^0.5</f>
        <v/>
      </c>
      <c r="R637" s="17">
        <f>Q637*EXP($C$5+SQRT($C$4)*H637)+(Projection!$H$20+MAX(0,Projection!$G$24-Q637)/Projection!$C$4-Projection!$H$21)*EXP($C$5+SQRT($C$4)*H637)^0.5</f>
        <v/>
      </c>
      <c r="S637" s="17">
        <f>R637*EXP($C$5+SQRT($C$4)*I637)+(Projection!$I$20+MAX(0,Projection!$H$24-R637)/Projection!$C$4-Projection!$I$21)*EXP($C$5+SQRT($C$4)*I637)^0.5</f>
        <v/>
      </c>
      <c r="T637" s="17">
        <f>S637*EXP($C$5+SQRT($C$4)*J637)+(Projection!$J$20+MAX(0,Projection!$I$24-S637)/Projection!$C$4-Projection!$J$21)*EXP($C$5+SQRT($C$4)*J637)^0.5</f>
        <v/>
      </c>
      <c r="U637" s="17">
        <f>T637*EXP($C$5+SQRT($C$4)*K637)+(Projection!$K$20+MAX(0,Projection!$J$24-T637)/Projection!$C$4-Projection!$K$21)*EXP($C$5+SQRT($C$4)*K637)^0.5</f>
        <v/>
      </c>
      <c r="V637" s="17">
        <f>U637*EXP($C$5+SQRT($C$4)*L637)+(Projection!$L$20+MAX(0,Projection!$K$24-U637)/Projection!$C$4-Projection!$L$21)*EXP($C$5+SQRT($C$4)*L637)^0.5</f>
        <v/>
      </c>
      <c r="W637" s="13">
        <f>M637/Projection!$C$24</f>
        <v/>
      </c>
      <c r="X637" s="13">
        <f>N637/Projection!$D$24</f>
        <v/>
      </c>
      <c r="Y637" s="13">
        <f>O637/Projection!$E$24</f>
        <v/>
      </c>
      <c r="Z637" s="13">
        <f>P637/Projection!$F$24</f>
        <v/>
      </c>
      <c r="AA637" s="13">
        <f>Q637/Projection!$G$24</f>
        <v/>
      </c>
      <c r="AB637" s="13">
        <f>R637/Projection!$H$24</f>
        <v/>
      </c>
      <c r="AC637" s="13">
        <f>S637/Projection!$I$24</f>
        <v/>
      </c>
      <c r="AD637" s="13">
        <f>T637/Projection!$J$24</f>
        <v/>
      </c>
      <c r="AE637" s="13">
        <f>U637/Projection!$K$24</f>
        <v/>
      </c>
      <c r="AF637" s="13">
        <f>V637/Projection!$L$24</f>
        <v/>
      </c>
      <c r="AG637" s="13">
        <f>MIN(W637:AF637)</f>
        <v/>
      </c>
    </row>
    <row r="638">
      <c r="B638" s="2" t="n">
        <v>625</v>
      </c>
      <c r="C638" s="20" t="n">
        <v>-2.354822</v>
      </c>
      <c r="D638" s="20" t="n">
        <v>-0.122952</v>
      </c>
      <c r="E638" s="20" t="n">
        <v>-0.7234429999999999</v>
      </c>
      <c r="F638" s="20" t="n">
        <v>-0.450109</v>
      </c>
      <c r="G638" s="20" t="n">
        <v>0.68771</v>
      </c>
      <c r="H638" s="20" t="n">
        <v>1.465212</v>
      </c>
      <c r="I638" s="20" t="n">
        <v>0.488013</v>
      </c>
      <c r="J638" s="20" t="n">
        <v>0.781192</v>
      </c>
      <c r="K638" s="20" t="n">
        <v>1.334234</v>
      </c>
      <c r="L638" s="20" t="n">
        <v>-0.110395</v>
      </c>
      <c r="M638" s="17">
        <f>Projection!$C$13*EXP($C$5+SQRT($C$4)*C638)+(Projection!$C$20+MAX(0,Projection!$C$14-Projection!$C$13)/Projection!$C$4-Projection!$C$21)*EXP($C$5+SQRT($C$4)*C638)^0.5</f>
        <v/>
      </c>
      <c r="N638" s="17">
        <f>M638*EXP($C$5+SQRT($C$4)*D638)+(Projection!$D$20+MAX(0,Projection!$C$24-M638)/Projection!$C$4-Projection!$D$21)*EXP($C$5+SQRT($C$4)*D638)^0.5</f>
        <v/>
      </c>
      <c r="O638" s="17">
        <f>N638*EXP($C$5+SQRT($C$4)*E638)+(Projection!$E$20+MAX(0,Projection!$D$24-N638)/Projection!$C$4-Projection!$E$21)*EXP($C$5+SQRT($C$4)*E638)^0.5</f>
        <v/>
      </c>
      <c r="P638" s="17">
        <f>O638*EXP($C$5+SQRT($C$4)*F638)+(Projection!$F$20+MAX(0,Projection!$E$24-O638)/Projection!$C$4-Projection!$F$21)*EXP($C$5+SQRT($C$4)*F638)^0.5</f>
        <v/>
      </c>
      <c r="Q638" s="17">
        <f>P638*EXP($C$5+SQRT($C$4)*G638)+(Projection!$G$20+MAX(0,Projection!$F$24-P638)/Projection!$C$4-Projection!$G$21)*EXP($C$5+SQRT($C$4)*G638)^0.5</f>
        <v/>
      </c>
      <c r="R638" s="17">
        <f>Q638*EXP($C$5+SQRT($C$4)*H638)+(Projection!$H$20+MAX(0,Projection!$G$24-Q638)/Projection!$C$4-Projection!$H$21)*EXP($C$5+SQRT($C$4)*H638)^0.5</f>
        <v/>
      </c>
      <c r="S638" s="17">
        <f>R638*EXP($C$5+SQRT($C$4)*I638)+(Projection!$I$20+MAX(0,Projection!$H$24-R638)/Projection!$C$4-Projection!$I$21)*EXP($C$5+SQRT($C$4)*I638)^0.5</f>
        <v/>
      </c>
      <c r="T638" s="17">
        <f>S638*EXP($C$5+SQRT($C$4)*J638)+(Projection!$J$20+MAX(0,Projection!$I$24-S638)/Projection!$C$4-Projection!$J$21)*EXP($C$5+SQRT($C$4)*J638)^0.5</f>
        <v/>
      </c>
      <c r="U638" s="17">
        <f>T638*EXP($C$5+SQRT($C$4)*K638)+(Projection!$K$20+MAX(0,Projection!$J$24-T638)/Projection!$C$4-Projection!$K$21)*EXP($C$5+SQRT($C$4)*K638)^0.5</f>
        <v/>
      </c>
      <c r="V638" s="17">
        <f>U638*EXP($C$5+SQRT($C$4)*L638)+(Projection!$L$20+MAX(0,Projection!$K$24-U638)/Projection!$C$4-Projection!$L$21)*EXP($C$5+SQRT($C$4)*L638)^0.5</f>
        <v/>
      </c>
      <c r="W638" s="13">
        <f>M638/Projection!$C$24</f>
        <v/>
      </c>
      <c r="X638" s="13">
        <f>N638/Projection!$D$24</f>
        <v/>
      </c>
      <c r="Y638" s="13">
        <f>O638/Projection!$E$24</f>
        <v/>
      </c>
      <c r="Z638" s="13">
        <f>P638/Projection!$F$24</f>
        <v/>
      </c>
      <c r="AA638" s="13">
        <f>Q638/Projection!$G$24</f>
        <v/>
      </c>
      <c r="AB638" s="13">
        <f>R638/Projection!$H$24</f>
        <v/>
      </c>
      <c r="AC638" s="13">
        <f>S638/Projection!$I$24</f>
        <v/>
      </c>
      <c r="AD638" s="13">
        <f>T638/Projection!$J$24</f>
        <v/>
      </c>
      <c r="AE638" s="13">
        <f>U638/Projection!$K$24</f>
        <v/>
      </c>
      <c r="AF638" s="13">
        <f>V638/Projection!$L$24</f>
        <v/>
      </c>
      <c r="AG638" s="13">
        <f>MIN(W638:AF638)</f>
        <v/>
      </c>
    </row>
    <row r="639">
      <c r="B639" s="2" t="n">
        <v>626</v>
      </c>
      <c r="C639" s="20" t="n">
        <v>-0.745104</v>
      </c>
      <c r="D639" s="20" t="n">
        <v>0.260244</v>
      </c>
      <c r="E639" s="20" t="n">
        <v>0.5257810000000001</v>
      </c>
      <c r="F639" s="20" t="n">
        <v>0.008822</v>
      </c>
      <c r="G639" s="20" t="n">
        <v>1.523417</v>
      </c>
      <c r="H639" s="20" t="n">
        <v>0.491978</v>
      </c>
      <c r="I639" s="20" t="n">
        <v>-0.067648</v>
      </c>
      <c r="J639" s="20" t="n">
        <v>1.090771</v>
      </c>
      <c r="K639" s="20" t="n">
        <v>-1.333024</v>
      </c>
      <c r="L639" s="20" t="n">
        <v>-0.131089</v>
      </c>
      <c r="M639" s="17">
        <f>Projection!$C$13*EXP($C$5+SQRT($C$4)*C639)+(Projection!$C$20+MAX(0,Projection!$C$14-Projection!$C$13)/Projection!$C$4-Projection!$C$21)*EXP($C$5+SQRT($C$4)*C639)^0.5</f>
        <v/>
      </c>
      <c r="N639" s="17">
        <f>M639*EXP($C$5+SQRT($C$4)*D639)+(Projection!$D$20+MAX(0,Projection!$C$24-M639)/Projection!$C$4-Projection!$D$21)*EXP($C$5+SQRT($C$4)*D639)^0.5</f>
        <v/>
      </c>
      <c r="O639" s="17">
        <f>N639*EXP($C$5+SQRT($C$4)*E639)+(Projection!$E$20+MAX(0,Projection!$D$24-N639)/Projection!$C$4-Projection!$E$21)*EXP($C$5+SQRT($C$4)*E639)^0.5</f>
        <v/>
      </c>
      <c r="P639" s="17">
        <f>O639*EXP($C$5+SQRT($C$4)*F639)+(Projection!$F$20+MAX(0,Projection!$E$24-O639)/Projection!$C$4-Projection!$F$21)*EXP($C$5+SQRT($C$4)*F639)^0.5</f>
        <v/>
      </c>
      <c r="Q639" s="17">
        <f>P639*EXP($C$5+SQRT($C$4)*G639)+(Projection!$G$20+MAX(0,Projection!$F$24-P639)/Projection!$C$4-Projection!$G$21)*EXP($C$5+SQRT($C$4)*G639)^0.5</f>
        <v/>
      </c>
      <c r="R639" s="17">
        <f>Q639*EXP($C$5+SQRT($C$4)*H639)+(Projection!$H$20+MAX(0,Projection!$G$24-Q639)/Projection!$C$4-Projection!$H$21)*EXP($C$5+SQRT($C$4)*H639)^0.5</f>
        <v/>
      </c>
      <c r="S639" s="17">
        <f>R639*EXP($C$5+SQRT($C$4)*I639)+(Projection!$I$20+MAX(0,Projection!$H$24-R639)/Projection!$C$4-Projection!$I$21)*EXP($C$5+SQRT($C$4)*I639)^0.5</f>
        <v/>
      </c>
      <c r="T639" s="17">
        <f>S639*EXP($C$5+SQRT($C$4)*J639)+(Projection!$J$20+MAX(0,Projection!$I$24-S639)/Projection!$C$4-Projection!$J$21)*EXP($C$5+SQRT($C$4)*J639)^0.5</f>
        <v/>
      </c>
      <c r="U639" s="17">
        <f>T639*EXP($C$5+SQRT($C$4)*K639)+(Projection!$K$20+MAX(0,Projection!$J$24-T639)/Projection!$C$4-Projection!$K$21)*EXP($C$5+SQRT($C$4)*K639)^0.5</f>
        <v/>
      </c>
      <c r="V639" s="17">
        <f>U639*EXP($C$5+SQRT($C$4)*L639)+(Projection!$L$20+MAX(0,Projection!$K$24-U639)/Projection!$C$4-Projection!$L$21)*EXP($C$5+SQRT($C$4)*L639)^0.5</f>
        <v/>
      </c>
      <c r="W639" s="13">
        <f>M639/Projection!$C$24</f>
        <v/>
      </c>
      <c r="X639" s="13">
        <f>N639/Projection!$D$24</f>
        <v/>
      </c>
      <c r="Y639" s="13">
        <f>O639/Projection!$E$24</f>
        <v/>
      </c>
      <c r="Z639" s="13">
        <f>P639/Projection!$F$24</f>
        <v/>
      </c>
      <c r="AA639" s="13">
        <f>Q639/Projection!$G$24</f>
        <v/>
      </c>
      <c r="AB639" s="13">
        <f>R639/Projection!$H$24</f>
        <v/>
      </c>
      <c r="AC639" s="13">
        <f>S639/Projection!$I$24</f>
        <v/>
      </c>
      <c r="AD639" s="13">
        <f>T639/Projection!$J$24</f>
        <v/>
      </c>
      <c r="AE639" s="13">
        <f>U639/Projection!$K$24</f>
        <v/>
      </c>
      <c r="AF639" s="13">
        <f>V639/Projection!$L$24</f>
        <v/>
      </c>
      <c r="AG639" s="13">
        <f>MIN(W639:AF639)</f>
        <v/>
      </c>
    </row>
    <row r="640">
      <c r="B640" s="2" t="n">
        <v>627</v>
      </c>
      <c r="C640" s="20" t="n">
        <v>0.360687</v>
      </c>
      <c r="D640" s="20" t="n">
        <v>-1.484811</v>
      </c>
      <c r="E640" s="20" t="n">
        <v>-0.682604</v>
      </c>
      <c r="F640" s="20" t="n">
        <v>1.016067</v>
      </c>
      <c r="G640" s="20" t="n">
        <v>-0.829559</v>
      </c>
      <c r="H640" s="20" t="n">
        <v>-2.012045</v>
      </c>
      <c r="I640" s="20" t="n">
        <v>0.145308</v>
      </c>
      <c r="J640" s="20" t="n">
        <v>0.044106</v>
      </c>
      <c r="K640" s="20" t="n">
        <v>0.21131</v>
      </c>
      <c r="L640" s="20" t="n">
        <v>-0.408959</v>
      </c>
      <c r="M640" s="17">
        <f>Projection!$C$13*EXP($C$5+SQRT($C$4)*C640)+(Projection!$C$20+MAX(0,Projection!$C$14-Projection!$C$13)/Projection!$C$4-Projection!$C$21)*EXP($C$5+SQRT($C$4)*C640)^0.5</f>
        <v/>
      </c>
      <c r="N640" s="17">
        <f>M640*EXP($C$5+SQRT($C$4)*D640)+(Projection!$D$20+MAX(0,Projection!$C$24-M640)/Projection!$C$4-Projection!$D$21)*EXP($C$5+SQRT($C$4)*D640)^0.5</f>
        <v/>
      </c>
      <c r="O640" s="17">
        <f>N640*EXP($C$5+SQRT($C$4)*E640)+(Projection!$E$20+MAX(0,Projection!$D$24-N640)/Projection!$C$4-Projection!$E$21)*EXP($C$5+SQRT($C$4)*E640)^0.5</f>
        <v/>
      </c>
      <c r="P640" s="17">
        <f>O640*EXP($C$5+SQRT($C$4)*F640)+(Projection!$F$20+MAX(0,Projection!$E$24-O640)/Projection!$C$4-Projection!$F$21)*EXP($C$5+SQRT($C$4)*F640)^0.5</f>
        <v/>
      </c>
      <c r="Q640" s="17">
        <f>P640*EXP($C$5+SQRT($C$4)*G640)+(Projection!$G$20+MAX(0,Projection!$F$24-P640)/Projection!$C$4-Projection!$G$21)*EXP($C$5+SQRT($C$4)*G640)^0.5</f>
        <v/>
      </c>
      <c r="R640" s="17">
        <f>Q640*EXP($C$5+SQRT($C$4)*H640)+(Projection!$H$20+MAX(0,Projection!$G$24-Q640)/Projection!$C$4-Projection!$H$21)*EXP($C$5+SQRT($C$4)*H640)^0.5</f>
        <v/>
      </c>
      <c r="S640" s="17">
        <f>R640*EXP($C$5+SQRT($C$4)*I640)+(Projection!$I$20+MAX(0,Projection!$H$24-R640)/Projection!$C$4-Projection!$I$21)*EXP($C$5+SQRT($C$4)*I640)^0.5</f>
        <v/>
      </c>
      <c r="T640" s="17">
        <f>S640*EXP($C$5+SQRT($C$4)*J640)+(Projection!$J$20+MAX(0,Projection!$I$24-S640)/Projection!$C$4-Projection!$J$21)*EXP($C$5+SQRT($C$4)*J640)^0.5</f>
        <v/>
      </c>
      <c r="U640" s="17">
        <f>T640*EXP($C$5+SQRT($C$4)*K640)+(Projection!$K$20+MAX(0,Projection!$J$24-T640)/Projection!$C$4-Projection!$K$21)*EXP($C$5+SQRT($C$4)*K640)^0.5</f>
        <v/>
      </c>
      <c r="V640" s="17">
        <f>U640*EXP($C$5+SQRT($C$4)*L640)+(Projection!$L$20+MAX(0,Projection!$K$24-U640)/Projection!$C$4-Projection!$L$21)*EXP($C$5+SQRT($C$4)*L640)^0.5</f>
        <v/>
      </c>
      <c r="W640" s="13">
        <f>M640/Projection!$C$24</f>
        <v/>
      </c>
      <c r="X640" s="13">
        <f>N640/Projection!$D$24</f>
        <v/>
      </c>
      <c r="Y640" s="13">
        <f>O640/Projection!$E$24</f>
        <v/>
      </c>
      <c r="Z640" s="13">
        <f>P640/Projection!$F$24</f>
        <v/>
      </c>
      <c r="AA640" s="13">
        <f>Q640/Projection!$G$24</f>
        <v/>
      </c>
      <c r="AB640" s="13">
        <f>R640/Projection!$H$24</f>
        <v/>
      </c>
      <c r="AC640" s="13">
        <f>S640/Projection!$I$24</f>
        <v/>
      </c>
      <c r="AD640" s="13">
        <f>T640/Projection!$J$24</f>
        <v/>
      </c>
      <c r="AE640" s="13">
        <f>U640/Projection!$K$24</f>
        <v/>
      </c>
      <c r="AF640" s="13">
        <f>V640/Projection!$L$24</f>
        <v/>
      </c>
      <c r="AG640" s="13">
        <f>MIN(W640:AF640)</f>
        <v/>
      </c>
    </row>
    <row r="641">
      <c r="B641" s="2" t="n">
        <v>628</v>
      </c>
      <c r="C641" s="20" t="n">
        <v>-1.820772</v>
      </c>
      <c r="D641" s="20" t="n">
        <v>-1.514727</v>
      </c>
      <c r="E641" s="20" t="n">
        <v>1.387899</v>
      </c>
      <c r="F641" s="20" t="n">
        <v>0.273078</v>
      </c>
      <c r="G641" s="20" t="n">
        <v>0.007359</v>
      </c>
      <c r="H641" s="20" t="n">
        <v>-0.719179</v>
      </c>
      <c r="I641" s="20" t="n">
        <v>0.254116</v>
      </c>
      <c r="J641" s="20" t="n">
        <v>0.803738</v>
      </c>
      <c r="K641" s="20" t="n">
        <v>0.96275</v>
      </c>
      <c r="L641" s="20" t="n">
        <v>-1.164327</v>
      </c>
      <c r="M641" s="17">
        <f>Projection!$C$13*EXP($C$5+SQRT($C$4)*C641)+(Projection!$C$20+MAX(0,Projection!$C$14-Projection!$C$13)/Projection!$C$4-Projection!$C$21)*EXP($C$5+SQRT($C$4)*C641)^0.5</f>
        <v/>
      </c>
      <c r="N641" s="17">
        <f>M641*EXP($C$5+SQRT($C$4)*D641)+(Projection!$D$20+MAX(0,Projection!$C$24-M641)/Projection!$C$4-Projection!$D$21)*EXP($C$5+SQRT($C$4)*D641)^0.5</f>
        <v/>
      </c>
      <c r="O641" s="17">
        <f>N641*EXP($C$5+SQRT($C$4)*E641)+(Projection!$E$20+MAX(0,Projection!$D$24-N641)/Projection!$C$4-Projection!$E$21)*EXP($C$5+SQRT($C$4)*E641)^0.5</f>
        <v/>
      </c>
      <c r="P641" s="17">
        <f>O641*EXP($C$5+SQRT($C$4)*F641)+(Projection!$F$20+MAX(0,Projection!$E$24-O641)/Projection!$C$4-Projection!$F$21)*EXP($C$5+SQRT($C$4)*F641)^0.5</f>
        <v/>
      </c>
      <c r="Q641" s="17">
        <f>P641*EXP($C$5+SQRT($C$4)*G641)+(Projection!$G$20+MAX(0,Projection!$F$24-P641)/Projection!$C$4-Projection!$G$21)*EXP($C$5+SQRT($C$4)*G641)^0.5</f>
        <v/>
      </c>
      <c r="R641" s="17">
        <f>Q641*EXP($C$5+SQRT($C$4)*H641)+(Projection!$H$20+MAX(0,Projection!$G$24-Q641)/Projection!$C$4-Projection!$H$21)*EXP($C$5+SQRT($C$4)*H641)^0.5</f>
        <v/>
      </c>
      <c r="S641" s="17">
        <f>R641*EXP($C$5+SQRT($C$4)*I641)+(Projection!$I$20+MAX(0,Projection!$H$24-R641)/Projection!$C$4-Projection!$I$21)*EXP($C$5+SQRT($C$4)*I641)^0.5</f>
        <v/>
      </c>
      <c r="T641" s="17">
        <f>S641*EXP($C$5+SQRT($C$4)*J641)+(Projection!$J$20+MAX(0,Projection!$I$24-S641)/Projection!$C$4-Projection!$J$21)*EXP($C$5+SQRT($C$4)*J641)^0.5</f>
        <v/>
      </c>
      <c r="U641" s="17">
        <f>T641*EXP($C$5+SQRT($C$4)*K641)+(Projection!$K$20+MAX(0,Projection!$J$24-T641)/Projection!$C$4-Projection!$K$21)*EXP($C$5+SQRT($C$4)*K641)^0.5</f>
        <v/>
      </c>
      <c r="V641" s="17">
        <f>U641*EXP($C$5+SQRT($C$4)*L641)+(Projection!$L$20+MAX(0,Projection!$K$24-U641)/Projection!$C$4-Projection!$L$21)*EXP($C$5+SQRT($C$4)*L641)^0.5</f>
        <v/>
      </c>
      <c r="W641" s="13">
        <f>M641/Projection!$C$24</f>
        <v/>
      </c>
      <c r="X641" s="13">
        <f>N641/Projection!$D$24</f>
        <v/>
      </c>
      <c r="Y641" s="13">
        <f>O641/Projection!$E$24</f>
        <v/>
      </c>
      <c r="Z641" s="13">
        <f>P641/Projection!$F$24</f>
        <v/>
      </c>
      <c r="AA641" s="13">
        <f>Q641/Projection!$G$24</f>
        <v/>
      </c>
      <c r="AB641" s="13">
        <f>R641/Projection!$H$24</f>
        <v/>
      </c>
      <c r="AC641" s="13">
        <f>S641/Projection!$I$24</f>
        <v/>
      </c>
      <c r="AD641" s="13">
        <f>T641/Projection!$J$24</f>
        <v/>
      </c>
      <c r="AE641" s="13">
        <f>U641/Projection!$K$24</f>
        <v/>
      </c>
      <c r="AF641" s="13">
        <f>V641/Projection!$L$24</f>
        <v/>
      </c>
      <c r="AG641" s="13">
        <f>MIN(W641:AF641)</f>
        <v/>
      </c>
    </row>
    <row r="642">
      <c r="B642" s="2" t="n">
        <v>629</v>
      </c>
      <c r="C642" s="20" t="n">
        <v>-2.208034</v>
      </c>
      <c r="D642" s="20" t="n">
        <v>-0.632748</v>
      </c>
      <c r="E642" s="20" t="n">
        <v>-0.114661</v>
      </c>
      <c r="F642" s="20" t="n">
        <v>-0.223202</v>
      </c>
      <c r="G642" s="20" t="n">
        <v>-0.460972</v>
      </c>
      <c r="H642" s="20" t="n">
        <v>1.273566</v>
      </c>
      <c r="I642" s="20" t="n">
        <v>-0.09878199999999999</v>
      </c>
      <c r="J642" s="20" t="n">
        <v>1.241877</v>
      </c>
      <c r="K642" s="20" t="n">
        <v>0.736665</v>
      </c>
      <c r="L642" s="20" t="n">
        <v>-2.119718</v>
      </c>
      <c r="M642" s="17">
        <f>Projection!$C$13*EXP($C$5+SQRT($C$4)*C642)+(Projection!$C$20+MAX(0,Projection!$C$14-Projection!$C$13)/Projection!$C$4-Projection!$C$21)*EXP($C$5+SQRT($C$4)*C642)^0.5</f>
        <v/>
      </c>
      <c r="N642" s="17">
        <f>M642*EXP($C$5+SQRT($C$4)*D642)+(Projection!$D$20+MAX(0,Projection!$C$24-M642)/Projection!$C$4-Projection!$D$21)*EXP($C$5+SQRT($C$4)*D642)^0.5</f>
        <v/>
      </c>
      <c r="O642" s="17">
        <f>N642*EXP($C$5+SQRT($C$4)*E642)+(Projection!$E$20+MAX(0,Projection!$D$24-N642)/Projection!$C$4-Projection!$E$21)*EXP($C$5+SQRT($C$4)*E642)^0.5</f>
        <v/>
      </c>
      <c r="P642" s="17">
        <f>O642*EXP($C$5+SQRT($C$4)*F642)+(Projection!$F$20+MAX(0,Projection!$E$24-O642)/Projection!$C$4-Projection!$F$21)*EXP($C$5+SQRT($C$4)*F642)^0.5</f>
        <v/>
      </c>
      <c r="Q642" s="17">
        <f>P642*EXP($C$5+SQRT($C$4)*G642)+(Projection!$G$20+MAX(0,Projection!$F$24-P642)/Projection!$C$4-Projection!$G$21)*EXP($C$5+SQRT($C$4)*G642)^0.5</f>
        <v/>
      </c>
      <c r="R642" s="17">
        <f>Q642*EXP($C$5+SQRT($C$4)*H642)+(Projection!$H$20+MAX(0,Projection!$G$24-Q642)/Projection!$C$4-Projection!$H$21)*EXP($C$5+SQRT($C$4)*H642)^0.5</f>
        <v/>
      </c>
      <c r="S642" s="17">
        <f>R642*EXP($C$5+SQRT($C$4)*I642)+(Projection!$I$20+MAX(0,Projection!$H$24-R642)/Projection!$C$4-Projection!$I$21)*EXP($C$5+SQRT($C$4)*I642)^0.5</f>
        <v/>
      </c>
      <c r="T642" s="17">
        <f>S642*EXP($C$5+SQRT($C$4)*J642)+(Projection!$J$20+MAX(0,Projection!$I$24-S642)/Projection!$C$4-Projection!$J$21)*EXP($C$5+SQRT($C$4)*J642)^0.5</f>
        <v/>
      </c>
      <c r="U642" s="17">
        <f>T642*EXP($C$5+SQRT($C$4)*K642)+(Projection!$K$20+MAX(0,Projection!$J$24-T642)/Projection!$C$4-Projection!$K$21)*EXP($C$5+SQRT($C$4)*K642)^0.5</f>
        <v/>
      </c>
      <c r="V642" s="17">
        <f>U642*EXP($C$5+SQRT($C$4)*L642)+(Projection!$L$20+MAX(0,Projection!$K$24-U642)/Projection!$C$4-Projection!$L$21)*EXP($C$5+SQRT($C$4)*L642)^0.5</f>
        <v/>
      </c>
      <c r="W642" s="13">
        <f>M642/Projection!$C$24</f>
        <v/>
      </c>
      <c r="X642" s="13">
        <f>N642/Projection!$D$24</f>
        <v/>
      </c>
      <c r="Y642" s="13">
        <f>O642/Projection!$E$24</f>
        <v/>
      </c>
      <c r="Z642" s="13">
        <f>P642/Projection!$F$24</f>
        <v/>
      </c>
      <c r="AA642" s="13">
        <f>Q642/Projection!$G$24</f>
        <v/>
      </c>
      <c r="AB642" s="13">
        <f>R642/Projection!$H$24</f>
        <v/>
      </c>
      <c r="AC642" s="13">
        <f>S642/Projection!$I$24</f>
        <v/>
      </c>
      <c r="AD642" s="13">
        <f>T642/Projection!$J$24</f>
        <v/>
      </c>
      <c r="AE642" s="13">
        <f>U642/Projection!$K$24</f>
        <v/>
      </c>
      <c r="AF642" s="13">
        <f>V642/Projection!$L$24</f>
        <v/>
      </c>
      <c r="AG642" s="13">
        <f>MIN(W642:AF642)</f>
        <v/>
      </c>
    </row>
    <row r="643">
      <c r="B643" s="2" t="n">
        <v>630</v>
      </c>
      <c r="C643" s="20" t="n">
        <v>-1.608432</v>
      </c>
      <c r="D643" s="20" t="n">
        <v>0.312066</v>
      </c>
      <c r="E643" s="20" t="n">
        <v>0.652698</v>
      </c>
      <c r="F643" s="20" t="n">
        <v>-1.916654</v>
      </c>
      <c r="G643" s="20" t="n">
        <v>0.919646</v>
      </c>
      <c r="H643" s="20" t="n">
        <v>-0.792385</v>
      </c>
      <c r="I643" s="20" t="n">
        <v>2.338349</v>
      </c>
      <c r="J643" s="20" t="n">
        <v>-0.086406</v>
      </c>
      <c r="K643" s="20" t="n">
        <v>-0.168833</v>
      </c>
      <c r="L643" s="20" t="n">
        <v>-1.07718</v>
      </c>
      <c r="M643" s="17">
        <f>Projection!$C$13*EXP($C$5+SQRT($C$4)*C643)+(Projection!$C$20+MAX(0,Projection!$C$14-Projection!$C$13)/Projection!$C$4-Projection!$C$21)*EXP($C$5+SQRT($C$4)*C643)^0.5</f>
        <v/>
      </c>
      <c r="N643" s="17">
        <f>M643*EXP($C$5+SQRT($C$4)*D643)+(Projection!$D$20+MAX(0,Projection!$C$24-M643)/Projection!$C$4-Projection!$D$21)*EXP($C$5+SQRT($C$4)*D643)^0.5</f>
        <v/>
      </c>
      <c r="O643" s="17">
        <f>N643*EXP($C$5+SQRT($C$4)*E643)+(Projection!$E$20+MAX(0,Projection!$D$24-N643)/Projection!$C$4-Projection!$E$21)*EXP($C$5+SQRT($C$4)*E643)^0.5</f>
        <v/>
      </c>
      <c r="P643" s="17">
        <f>O643*EXP($C$5+SQRT($C$4)*F643)+(Projection!$F$20+MAX(0,Projection!$E$24-O643)/Projection!$C$4-Projection!$F$21)*EXP($C$5+SQRT($C$4)*F643)^0.5</f>
        <v/>
      </c>
      <c r="Q643" s="17">
        <f>P643*EXP($C$5+SQRT($C$4)*G643)+(Projection!$G$20+MAX(0,Projection!$F$24-P643)/Projection!$C$4-Projection!$G$21)*EXP($C$5+SQRT($C$4)*G643)^0.5</f>
        <v/>
      </c>
      <c r="R643" s="17">
        <f>Q643*EXP($C$5+SQRT($C$4)*H643)+(Projection!$H$20+MAX(0,Projection!$G$24-Q643)/Projection!$C$4-Projection!$H$21)*EXP($C$5+SQRT($C$4)*H643)^0.5</f>
        <v/>
      </c>
      <c r="S643" s="17">
        <f>R643*EXP($C$5+SQRT($C$4)*I643)+(Projection!$I$20+MAX(0,Projection!$H$24-R643)/Projection!$C$4-Projection!$I$21)*EXP($C$5+SQRT($C$4)*I643)^0.5</f>
        <v/>
      </c>
      <c r="T643" s="17">
        <f>S643*EXP($C$5+SQRT($C$4)*J643)+(Projection!$J$20+MAX(0,Projection!$I$24-S643)/Projection!$C$4-Projection!$J$21)*EXP($C$5+SQRT($C$4)*J643)^0.5</f>
        <v/>
      </c>
      <c r="U643" s="17">
        <f>T643*EXP($C$5+SQRT($C$4)*K643)+(Projection!$K$20+MAX(0,Projection!$J$24-T643)/Projection!$C$4-Projection!$K$21)*EXP($C$5+SQRT($C$4)*K643)^0.5</f>
        <v/>
      </c>
      <c r="V643" s="17">
        <f>U643*EXP($C$5+SQRT($C$4)*L643)+(Projection!$L$20+MAX(0,Projection!$K$24-U643)/Projection!$C$4-Projection!$L$21)*EXP($C$5+SQRT($C$4)*L643)^0.5</f>
        <v/>
      </c>
      <c r="W643" s="13">
        <f>M643/Projection!$C$24</f>
        <v/>
      </c>
      <c r="X643" s="13">
        <f>N643/Projection!$D$24</f>
        <v/>
      </c>
      <c r="Y643" s="13">
        <f>O643/Projection!$E$24</f>
        <v/>
      </c>
      <c r="Z643" s="13">
        <f>P643/Projection!$F$24</f>
        <v/>
      </c>
      <c r="AA643" s="13">
        <f>Q643/Projection!$G$24</f>
        <v/>
      </c>
      <c r="AB643" s="13">
        <f>R643/Projection!$H$24</f>
        <v/>
      </c>
      <c r="AC643" s="13">
        <f>S643/Projection!$I$24</f>
        <v/>
      </c>
      <c r="AD643" s="13">
        <f>T643/Projection!$J$24</f>
        <v/>
      </c>
      <c r="AE643" s="13">
        <f>U643/Projection!$K$24</f>
        <v/>
      </c>
      <c r="AF643" s="13">
        <f>V643/Projection!$L$24</f>
        <v/>
      </c>
      <c r="AG643" s="13">
        <f>MIN(W643:AF643)</f>
        <v/>
      </c>
    </row>
    <row r="644">
      <c r="B644" s="2" t="n">
        <v>631</v>
      </c>
      <c r="C644" s="20" t="n">
        <v>2.364769</v>
      </c>
      <c r="D644" s="20" t="n">
        <v>-0.356984</v>
      </c>
      <c r="E644" s="20" t="n">
        <v>-0.727869</v>
      </c>
      <c r="F644" s="20" t="n">
        <v>0.944094</v>
      </c>
      <c r="G644" s="20" t="n">
        <v>-0.588545</v>
      </c>
      <c r="H644" s="20" t="n">
        <v>-0.007728</v>
      </c>
      <c r="I644" s="20" t="n">
        <v>0.700115</v>
      </c>
      <c r="J644" s="20" t="n">
        <v>-1.842772</v>
      </c>
      <c r="K644" s="20" t="n">
        <v>-0.550443</v>
      </c>
      <c r="L644" s="20" t="n">
        <v>1.544692</v>
      </c>
      <c r="M644" s="17">
        <f>Projection!$C$13*EXP($C$5+SQRT($C$4)*C644)+(Projection!$C$20+MAX(0,Projection!$C$14-Projection!$C$13)/Projection!$C$4-Projection!$C$21)*EXP($C$5+SQRT($C$4)*C644)^0.5</f>
        <v/>
      </c>
      <c r="N644" s="17">
        <f>M644*EXP($C$5+SQRT($C$4)*D644)+(Projection!$D$20+MAX(0,Projection!$C$24-M644)/Projection!$C$4-Projection!$D$21)*EXP($C$5+SQRT($C$4)*D644)^0.5</f>
        <v/>
      </c>
      <c r="O644" s="17">
        <f>N644*EXP($C$5+SQRT($C$4)*E644)+(Projection!$E$20+MAX(0,Projection!$D$24-N644)/Projection!$C$4-Projection!$E$21)*EXP($C$5+SQRT($C$4)*E644)^0.5</f>
        <v/>
      </c>
      <c r="P644" s="17">
        <f>O644*EXP($C$5+SQRT($C$4)*F644)+(Projection!$F$20+MAX(0,Projection!$E$24-O644)/Projection!$C$4-Projection!$F$21)*EXP($C$5+SQRT($C$4)*F644)^0.5</f>
        <v/>
      </c>
      <c r="Q644" s="17">
        <f>P644*EXP($C$5+SQRT($C$4)*G644)+(Projection!$G$20+MAX(0,Projection!$F$24-P644)/Projection!$C$4-Projection!$G$21)*EXP($C$5+SQRT($C$4)*G644)^0.5</f>
        <v/>
      </c>
      <c r="R644" s="17">
        <f>Q644*EXP($C$5+SQRT($C$4)*H644)+(Projection!$H$20+MAX(0,Projection!$G$24-Q644)/Projection!$C$4-Projection!$H$21)*EXP($C$5+SQRT($C$4)*H644)^0.5</f>
        <v/>
      </c>
      <c r="S644" s="17">
        <f>R644*EXP($C$5+SQRT($C$4)*I644)+(Projection!$I$20+MAX(0,Projection!$H$24-R644)/Projection!$C$4-Projection!$I$21)*EXP($C$5+SQRT($C$4)*I644)^0.5</f>
        <v/>
      </c>
      <c r="T644" s="17">
        <f>S644*EXP($C$5+SQRT($C$4)*J644)+(Projection!$J$20+MAX(0,Projection!$I$24-S644)/Projection!$C$4-Projection!$J$21)*EXP($C$5+SQRT($C$4)*J644)^0.5</f>
        <v/>
      </c>
      <c r="U644" s="17">
        <f>T644*EXP($C$5+SQRT($C$4)*K644)+(Projection!$K$20+MAX(0,Projection!$J$24-T644)/Projection!$C$4-Projection!$K$21)*EXP($C$5+SQRT($C$4)*K644)^0.5</f>
        <v/>
      </c>
      <c r="V644" s="17">
        <f>U644*EXP($C$5+SQRT($C$4)*L644)+(Projection!$L$20+MAX(0,Projection!$K$24-U644)/Projection!$C$4-Projection!$L$21)*EXP($C$5+SQRT($C$4)*L644)^0.5</f>
        <v/>
      </c>
      <c r="W644" s="13">
        <f>M644/Projection!$C$24</f>
        <v/>
      </c>
      <c r="X644" s="13">
        <f>N644/Projection!$D$24</f>
        <v/>
      </c>
      <c r="Y644" s="13">
        <f>O644/Projection!$E$24</f>
        <v/>
      </c>
      <c r="Z644" s="13">
        <f>P644/Projection!$F$24</f>
        <v/>
      </c>
      <c r="AA644" s="13">
        <f>Q644/Projection!$G$24</f>
        <v/>
      </c>
      <c r="AB644" s="13">
        <f>R644/Projection!$H$24</f>
        <v/>
      </c>
      <c r="AC644" s="13">
        <f>S644/Projection!$I$24</f>
        <v/>
      </c>
      <c r="AD644" s="13">
        <f>T644/Projection!$J$24</f>
        <v/>
      </c>
      <c r="AE644" s="13">
        <f>U644/Projection!$K$24</f>
        <v/>
      </c>
      <c r="AF644" s="13">
        <f>V644/Projection!$L$24</f>
        <v/>
      </c>
      <c r="AG644" s="13">
        <f>MIN(W644:AF644)</f>
        <v/>
      </c>
    </row>
    <row r="645">
      <c r="B645" s="2" t="n">
        <v>632</v>
      </c>
      <c r="C645" s="20" t="n">
        <v>0.637242</v>
      </c>
      <c r="D645" s="20" t="n">
        <v>-1.237372</v>
      </c>
      <c r="E645" s="20" t="n">
        <v>-0.466418</v>
      </c>
      <c r="F645" s="20" t="n">
        <v>-0.852379</v>
      </c>
      <c r="G645" s="20" t="n">
        <v>-0.768375</v>
      </c>
      <c r="H645" s="20" t="n">
        <v>-1.233234</v>
      </c>
      <c r="I645" s="20" t="n">
        <v>0.079364</v>
      </c>
      <c r="J645" s="20" t="n">
        <v>1.192355</v>
      </c>
      <c r="K645" s="20" t="n">
        <v>-0.491034</v>
      </c>
      <c r="L645" s="20" t="n">
        <v>-0.53392</v>
      </c>
      <c r="M645" s="17">
        <f>Projection!$C$13*EXP($C$5+SQRT($C$4)*C645)+(Projection!$C$20+MAX(0,Projection!$C$14-Projection!$C$13)/Projection!$C$4-Projection!$C$21)*EXP($C$5+SQRT($C$4)*C645)^0.5</f>
        <v/>
      </c>
      <c r="N645" s="17">
        <f>M645*EXP($C$5+SQRT($C$4)*D645)+(Projection!$D$20+MAX(0,Projection!$C$24-M645)/Projection!$C$4-Projection!$D$21)*EXP($C$5+SQRT($C$4)*D645)^0.5</f>
        <v/>
      </c>
      <c r="O645" s="17">
        <f>N645*EXP($C$5+SQRT($C$4)*E645)+(Projection!$E$20+MAX(0,Projection!$D$24-N645)/Projection!$C$4-Projection!$E$21)*EXP($C$5+SQRT($C$4)*E645)^0.5</f>
        <v/>
      </c>
      <c r="P645" s="17">
        <f>O645*EXP($C$5+SQRT($C$4)*F645)+(Projection!$F$20+MAX(0,Projection!$E$24-O645)/Projection!$C$4-Projection!$F$21)*EXP($C$5+SQRT($C$4)*F645)^0.5</f>
        <v/>
      </c>
      <c r="Q645" s="17">
        <f>P645*EXP($C$5+SQRT($C$4)*G645)+(Projection!$G$20+MAX(0,Projection!$F$24-P645)/Projection!$C$4-Projection!$G$21)*EXP($C$5+SQRT($C$4)*G645)^0.5</f>
        <v/>
      </c>
      <c r="R645" s="17">
        <f>Q645*EXP($C$5+SQRT($C$4)*H645)+(Projection!$H$20+MAX(0,Projection!$G$24-Q645)/Projection!$C$4-Projection!$H$21)*EXP($C$5+SQRT($C$4)*H645)^0.5</f>
        <v/>
      </c>
      <c r="S645" s="17">
        <f>R645*EXP($C$5+SQRT($C$4)*I645)+(Projection!$I$20+MAX(0,Projection!$H$24-R645)/Projection!$C$4-Projection!$I$21)*EXP($C$5+SQRT($C$4)*I645)^0.5</f>
        <v/>
      </c>
      <c r="T645" s="17">
        <f>S645*EXP($C$5+SQRT($C$4)*J645)+(Projection!$J$20+MAX(0,Projection!$I$24-S645)/Projection!$C$4-Projection!$J$21)*EXP($C$5+SQRT($C$4)*J645)^0.5</f>
        <v/>
      </c>
      <c r="U645" s="17">
        <f>T645*EXP($C$5+SQRT($C$4)*K645)+(Projection!$K$20+MAX(0,Projection!$J$24-T645)/Projection!$C$4-Projection!$K$21)*EXP($C$5+SQRT($C$4)*K645)^0.5</f>
        <v/>
      </c>
      <c r="V645" s="17">
        <f>U645*EXP($C$5+SQRT($C$4)*L645)+(Projection!$L$20+MAX(0,Projection!$K$24-U645)/Projection!$C$4-Projection!$L$21)*EXP($C$5+SQRT($C$4)*L645)^0.5</f>
        <v/>
      </c>
      <c r="W645" s="13">
        <f>M645/Projection!$C$24</f>
        <v/>
      </c>
      <c r="X645" s="13">
        <f>N645/Projection!$D$24</f>
        <v/>
      </c>
      <c r="Y645" s="13">
        <f>O645/Projection!$E$24</f>
        <v/>
      </c>
      <c r="Z645" s="13">
        <f>P645/Projection!$F$24</f>
        <v/>
      </c>
      <c r="AA645" s="13">
        <f>Q645/Projection!$G$24</f>
        <v/>
      </c>
      <c r="AB645" s="13">
        <f>R645/Projection!$H$24</f>
        <v/>
      </c>
      <c r="AC645" s="13">
        <f>S645/Projection!$I$24</f>
        <v/>
      </c>
      <c r="AD645" s="13">
        <f>T645/Projection!$J$24</f>
        <v/>
      </c>
      <c r="AE645" s="13">
        <f>U645/Projection!$K$24</f>
        <v/>
      </c>
      <c r="AF645" s="13">
        <f>V645/Projection!$L$24</f>
        <v/>
      </c>
      <c r="AG645" s="13">
        <f>MIN(W645:AF645)</f>
        <v/>
      </c>
    </row>
    <row r="646">
      <c r="B646" s="2" t="n">
        <v>633</v>
      </c>
      <c r="C646" s="20" t="n">
        <v>0.634348</v>
      </c>
      <c r="D646" s="20" t="n">
        <v>0.931851</v>
      </c>
      <c r="E646" s="20" t="n">
        <v>-1.568277</v>
      </c>
      <c r="F646" s="20" t="n">
        <v>-1.231829</v>
      </c>
      <c r="G646" s="20" t="n">
        <v>-0.998369</v>
      </c>
      <c r="H646" s="20" t="n">
        <v>-0.265158</v>
      </c>
      <c r="I646" s="20" t="n">
        <v>-1.016669</v>
      </c>
      <c r="J646" s="20" t="n">
        <v>-0.319231</v>
      </c>
      <c r="K646" s="20" t="n">
        <v>0.267826</v>
      </c>
      <c r="L646" s="20" t="n">
        <v>-0.794107</v>
      </c>
      <c r="M646" s="17">
        <f>Projection!$C$13*EXP($C$5+SQRT($C$4)*C646)+(Projection!$C$20+MAX(0,Projection!$C$14-Projection!$C$13)/Projection!$C$4-Projection!$C$21)*EXP($C$5+SQRT($C$4)*C646)^0.5</f>
        <v/>
      </c>
      <c r="N646" s="17">
        <f>M646*EXP($C$5+SQRT($C$4)*D646)+(Projection!$D$20+MAX(0,Projection!$C$24-M646)/Projection!$C$4-Projection!$D$21)*EXP($C$5+SQRT($C$4)*D646)^0.5</f>
        <v/>
      </c>
      <c r="O646" s="17">
        <f>N646*EXP($C$5+SQRT($C$4)*E646)+(Projection!$E$20+MAX(0,Projection!$D$24-N646)/Projection!$C$4-Projection!$E$21)*EXP($C$5+SQRT($C$4)*E646)^0.5</f>
        <v/>
      </c>
      <c r="P646" s="17">
        <f>O646*EXP($C$5+SQRT($C$4)*F646)+(Projection!$F$20+MAX(0,Projection!$E$24-O646)/Projection!$C$4-Projection!$F$21)*EXP($C$5+SQRT($C$4)*F646)^0.5</f>
        <v/>
      </c>
      <c r="Q646" s="17">
        <f>P646*EXP($C$5+SQRT($C$4)*G646)+(Projection!$G$20+MAX(0,Projection!$F$24-P646)/Projection!$C$4-Projection!$G$21)*EXP($C$5+SQRT($C$4)*G646)^0.5</f>
        <v/>
      </c>
      <c r="R646" s="17">
        <f>Q646*EXP($C$5+SQRT($C$4)*H646)+(Projection!$H$20+MAX(0,Projection!$G$24-Q646)/Projection!$C$4-Projection!$H$21)*EXP($C$5+SQRT($C$4)*H646)^0.5</f>
        <v/>
      </c>
      <c r="S646" s="17">
        <f>R646*EXP($C$5+SQRT($C$4)*I646)+(Projection!$I$20+MAX(0,Projection!$H$24-R646)/Projection!$C$4-Projection!$I$21)*EXP($C$5+SQRT($C$4)*I646)^0.5</f>
        <v/>
      </c>
      <c r="T646" s="17">
        <f>S646*EXP($C$5+SQRT($C$4)*J646)+(Projection!$J$20+MAX(0,Projection!$I$24-S646)/Projection!$C$4-Projection!$J$21)*EXP($C$5+SQRT($C$4)*J646)^0.5</f>
        <v/>
      </c>
      <c r="U646" s="17">
        <f>T646*EXP($C$5+SQRT($C$4)*K646)+(Projection!$K$20+MAX(0,Projection!$J$24-T646)/Projection!$C$4-Projection!$K$21)*EXP($C$5+SQRT($C$4)*K646)^0.5</f>
        <v/>
      </c>
      <c r="V646" s="17">
        <f>U646*EXP($C$5+SQRT($C$4)*L646)+(Projection!$L$20+MAX(0,Projection!$K$24-U646)/Projection!$C$4-Projection!$L$21)*EXP($C$5+SQRT($C$4)*L646)^0.5</f>
        <v/>
      </c>
      <c r="W646" s="13">
        <f>M646/Projection!$C$24</f>
        <v/>
      </c>
      <c r="X646" s="13">
        <f>N646/Projection!$D$24</f>
        <v/>
      </c>
      <c r="Y646" s="13">
        <f>O646/Projection!$E$24</f>
        <v/>
      </c>
      <c r="Z646" s="13">
        <f>P646/Projection!$F$24</f>
        <v/>
      </c>
      <c r="AA646" s="13">
        <f>Q646/Projection!$G$24</f>
        <v/>
      </c>
      <c r="AB646" s="13">
        <f>R646/Projection!$H$24</f>
        <v/>
      </c>
      <c r="AC646" s="13">
        <f>S646/Projection!$I$24</f>
        <v/>
      </c>
      <c r="AD646" s="13">
        <f>T646/Projection!$J$24</f>
        <v/>
      </c>
      <c r="AE646" s="13">
        <f>U646/Projection!$K$24</f>
        <v/>
      </c>
      <c r="AF646" s="13">
        <f>V646/Projection!$L$24</f>
        <v/>
      </c>
      <c r="AG646" s="13">
        <f>MIN(W646:AF646)</f>
        <v/>
      </c>
    </row>
    <row r="647">
      <c r="B647" s="2" t="n">
        <v>634</v>
      </c>
      <c r="C647" s="20" t="n">
        <v>0.009448</v>
      </c>
      <c r="D647" s="20" t="n">
        <v>0.53576</v>
      </c>
      <c r="E647" s="20" t="n">
        <v>2.09898</v>
      </c>
      <c r="F647" s="20" t="n">
        <v>0.317482</v>
      </c>
      <c r="G647" s="20" t="n">
        <v>0.39177</v>
      </c>
      <c r="H647" s="20" t="n">
        <v>-1.496234</v>
      </c>
      <c r="I647" s="20" t="n">
        <v>1.005177</v>
      </c>
      <c r="J647" s="20" t="n">
        <v>0.062005</v>
      </c>
      <c r="K647" s="20" t="n">
        <v>-0.064737</v>
      </c>
      <c r="L647" s="20" t="n">
        <v>0.574025</v>
      </c>
      <c r="M647" s="17">
        <f>Projection!$C$13*EXP($C$5+SQRT($C$4)*C647)+(Projection!$C$20+MAX(0,Projection!$C$14-Projection!$C$13)/Projection!$C$4-Projection!$C$21)*EXP($C$5+SQRT($C$4)*C647)^0.5</f>
        <v/>
      </c>
      <c r="N647" s="17">
        <f>M647*EXP($C$5+SQRT($C$4)*D647)+(Projection!$D$20+MAX(0,Projection!$C$24-M647)/Projection!$C$4-Projection!$D$21)*EXP($C$5+SQRT($C$4)*D647)^0.5</f>
        <v/>
      </c>
      <c r="O647" s="17">
        <f>N647*EXP($C$5+SQRT($C$4)*E647)+(Projection!$E$20+MAX(0,Projection!$D$24-N647)/Projection!$C$4-Projection!$E$21)*EXP($C$5+SQRT($C$4)*E647)^0.5</f>
        <v/>
      </c>
      <c r="P647" s="17">
        <f>O647*EXP($C$5+SQRT($C$4)*F647)+(Projection!$F$20+MAX(0,Projection!$E$24-O647)/Projection!$C$4-Projection!$F$21)*EXP($C$5+SQRT($C$4)*F647)^0.5</f>
        <v/>
      </c>
      <c r="Q647" s="17">
        <f>P647*EXP($C$5+SQRT($C$4)*G647)+(Projection!$G$20+MAX(0,Projection!$F$24-P647)/Projection!$C$4-Projection!$G$21)*EXP($C$5+SQRT($C$4)*G647)^0.5</f>
        <v/>
      </c>
      <c r="R647" s="17">
        <f>Q647*EXP($C$5+SQRT($C$4)*H647)+(Projection!$H$20+MAX(0,Projection!$G$24-Q647)/Projection!$C$4-Projection!$H$21)*EXP($C$5+SQRT($C$4)*H647)^0.5</f>
        <v/>
      </c>
      <c r="S647" s="17">
        <f>R647*EXP($C$5+SQRT($C$4)*I647)+(Projection!$I$20+MAX(0,Projection!$H$24-R647)/Projection!$C$4-Projection!$I$21)*EXP($C$5+SQRT($C$4)*I647)^0.5</f>
        <v/>
      </c>
      <c r="T647" s="17">
        <f>S647*EXP($C$5+SQRT($C$4)*J647)+(Projection!$J$20+MAX(0,Projection!$I$24-S647)/Projection!$C$4-Projection!$J$21)*EXP($C$5+SQRT($C$4)*J647)^0.5</f>
        <v/>
      </c>
      <c r="U647" s="17">
        <f>T647*EXP($C$5+SQRT($C$4)*K647)+(Projection!$K$20+MAX(0,Projection!$J$24-T647)/Projection!$C$4-Projection!$K$21)*EXP($C$5+SQRT($C$4)*K647)^0.5</f>
        <v/>
      </c>
      <c r="V647" s="17">
        <f>U647*EXP($C$5+SQRT($C$4)*L647)+(Projection!$L$20+MAX(0,Projection!$K$24-U647)/Projection!$C$4-Projection!$L$21)*EXP($C$5+SQRT($C$4)*L647)^0.5</f>
        <v/>
      </c>
      <c r="W647" s="13">
        <f>M647/Projection!$C$24</f>
        <v/>
      </c>
      <c r="X647" s="13">
        <f>N647/Projection!$D$24</f>
        <v/>
      </c>
      <c r="Y647" s="13">
        <f>O647/Projection!$E$24</f>
        <v/>
      </c>
      <c r="Z647" s="13">
        <f>P647/Projection!$F$24</f>
        <v/>
      </c>
      <c r="AA647" s="13">
        <f>Q647/Projection!$G$24</f>
        <v/>
      </c>
      <c r="AB647" s="13">
        <f>R647/Projection!$H$24</f>
        <v/>
      </c>
      <c r="AC647" s="13">
        <f>S647/Projection!$I$24</f>
        <v/>
      </c>
      <c r="AD647" s="13">
        <f>T647/Projection!$J$24</f>
        <v/>
      </c>
      <c r="AE647" s="13">
        <f>U647/Projection!$K$24</f>
        <v/>
      </c>
      <c r="AF647" s="13">
        <f>V647/Projection!$L$24</f>
        <v/>
      </c>
      <c r="AG647" s="13">
        <f>MIN(W647:AF647)</f>
        <v/>
      </c>
    </row>
    <row r="648">
      <c r="B648" s="2" t="n">
        <v>635</v>
      </c>
      <c r="C648" s="20" t="n">
        <v>0.806137</v>
      </c>
      <c r="D648" s="20" t="n">
        <v>-0.37407</v>
      </c>
      <c r="E648" s="20" t="n">
        <v>1.035443</v>
      </c>
      <c r="F648" s="20" t="n">
        <v>0.370202</v>
      </c>
      <c r="G648" s="20" t="n">
        <v>0.275711</v>
      </c>
      <c r="H648" s="20" t="n">
        <v>1.623575</v>
      </c>
      <c r="I648" s="20" t="n">
        <v>0.980117</v>
      </c>
      <c r="J648" s="20" t="n">
        <v>-1.618937</v>
      </c>
      <c r="K648" s="20" t="n">
        <v>0.335723</v>
      </c>
      <c r="L648" s="20" t="n">
        <v>0.693487</v>
      </c>
      <c r="M648" s="17">
        <f>Projection!$C$13*EXP($C$5+SQRT($C$4)*C648)+(Projection!$C$20+MAX(0,Projection!$C$14-Projection!$C$13)/Projection!$C$4-Projection!$C$21)*EXP($C$5+SQRT($C$4)*C648)^0.5</f>
        <v/>
      </c>
      <c r="N648" s="17">
        <f>M648*EXP($C$5+SQRT($C$4)*D648)+(Projection!$D$20+MAX(0,Projection!$C$24-M648)/Projection!$C$4-Projection!$D$21)*EXP($C$5+SQRT($C$4)*D648)^0.5</f>
        <v/>
      </c>
      <c r="O648" s="17">
        <f>N648*EXP($C$5+SQRT($C$4)*E648)+(Projection!$E$20+MAX(0,Projection!$D$24-N648)/Projection!$C$4-Projection!$E$21)*EXP($C$5+SQRT($C$4)*E648)^0.5</f>
        <v/>
      </c>
      <c r="P648" s="17">
        <f>O648*EXP($C$5+SQRT($C$4)*F648)+(Projection!$F$20+MAX(0,Projection!$E$24-O648)/Projection!$C$4-Projection!$F$21)*EXP($C$5+SQRT($C$4)*F648)^0.5</f>
        <v/>
      </c>
      <c r="Q648" s="17">
        <f>P648*EXP($C$5+SQRT($C$4)*G648)+(Projection!$G$20+MAX(0,Projection!$F$24-P648)/Projection!$C$4-Projection!$G$21)*EXP($C$5+SQRT($C$4)*G648)^0.5</f>
        <v/>
      </c>
      <c r="R648" s="17">
        <f>Q648*EXP($C$5+SQRT($C$4)*H648)+(Projection!$H$20+MAX(0,Projection!$G$24-Q648)/Projection!$C$4-Projection!$H$21)*EXP($C$5+SQRT($C$4)*H648)^0.5</f>
        <v/>
      </c>
      <c r="S648" s="17">
        <f>R648*EXP($C$5+SQRT($C$4)*I648)+(Projection!$I$20+MAX(0,Projection!$H$24-R648)/Projection!$C$4-Projection!$I$21)*EXP($C$5+SQRT($C$4)*I648)^0.5</f>
        <v/>
      </c>
      <c r="T648" s="17">
        <f>S648*EXP($C$5+SQRT($C$4)*J648)+(Projection!$J$20+MAX(0,Projection!$I$24-S648)/Projection!$C$4-Projection!$J$21)*EXP($C$5+SQRT($C$4)*J648)^0.5</f>
        <v/>
      </c>
      <c r="U648" s="17">
        <f>T648*EXP($C$5+SQRT($C$4)*K648)+(Projection!$K$20+MAX(0,Projection!$J$24-T648)/Projection!$C$4-Projection!$K$21)*EXP($C$5+SQRT($C$4)*K648)^0.5</f>
        <v/>
      </c>
      <c r="V648" s="17">
        <f>U648*EXP($C$5+SQRT($C$4)*L648)+(Projection!$L$20+MAX(0,Projection!$K$24-U648)/Projection!$C$4-Projection!$L$21)*EXP($C$5+SQRT($C$4)*L648)^0.5</f>
        <v/>
      </c>
      <c r="W648" s="13">
        <f>M648/Projection!$C$24</f>
        <v/>
      </c>
      <c r="X648" s="13">
        <f>N648/Projection!$D$24</f>
        <v/>
      </c>
      <c r="Y648" s="13">
        <f>O648/Projection!$E$24</f>
        <v/>
      </c>
      <c r="Z648" s="13">
        <f>P648/Projection!$F$24</f>
        <v/>
      </c>
      <c r="AA648" s="13">
        <f>Q648/Projection!$G$24</f>
        <v/>
      </c>
      <c r="AB648" s="13">
        <f>R648/Projection!$H$24</f>
        <v/>
      </c>
      <c r="AC648" s="13">
        <f>S648/Projection!$I$24</f>
        <v/>
      </c>
      <c r="AD648" s="13">
        <f>T648/Projection!$J$24</f>
        <v/>
      </c>
      <c r="AE648" s="13">
        <f>U648/Projection!$K$24</f>
        <v/>
      </c>
      <c r="AF648" s="13">
        <f>V648/Projection!$L$24</f>
        <v/>
      </c>
      <c r="AG648" s="13">
        <f>MIN(W648:AF648)</f>
        <v/>
      </c>
    </row>
    <row r="649">
      <c r="B649" s="2" t="n">
        <v>636</v>
      </c>
      <c r="C649" s="20" t="n">
        <v>-1.490612</v>
      </c>
      <c r="D649" s="20" t="n">
        <v>1.240709</v>
      </c>
      <c r="E649" s="20" t="n">
        <v>-0.353124</v>
      </c>
      <c r="F649" s="20" t="n">
        <v>2.003213</v>
      </c>
      <c r="G649" s="20" t="n">
        <v>1.797769</v>
      </c>
      <c r="H649" s="20" t="n">
        <v>-1.439747</v>
      </c>
      <c r="I649" s="20" t="n">
        <v>-1.143435</v>
      </c>
      <c r="J649" s="20" t="n">
        <v>-0.957464</v>
      </c>
      <c r="K649" s="20" t="n">
        <v>0.357785</v>
      </c>
      <c r="L649" s="20" t="n">
        <v>-0.724877</v>
      </c>
      <c r="M649" s="17">
        <f>Projection!$C$13*EXP($C$5+SQRT($C$4)*C649)+(Projection!$C$20+MAX(0,Projection!$C$14-Projection!$C$13)/Projection!$C$4-Projection!$C$21)*EXP($C$5+SQRT($C$4)*C649)^0.5</f>
        <v/>
      </c>
      <c r="N649" s="17">
        <f>M649*EXP($C$5+SQRT($C$4)*D649)+(Projection!$D$20+MAX(0,Projection!$C$24-M649)/Projection!$C$4-Projection!$D$21)*EXP($C$5+SQRT($C$4)*D649)^0.5</f>
        <v/>
      </c>
      <c r="O649" s="17">
        <f>N649*EXP($C$5+SQRT($C$4)*E649)+(Projection!$E$20+MAX(0,Projection!$D$24-N649)/Projection!$C$4-Projection!$E$21)*EXP($C$5+SQRT($C$4)*E649)^0.5</f>
        <v/>
      </c>
      <c r="P649" s="17">
        <f>O649*EXP($C$5+SQRT($C$4)*F649)+(Projection!$F$20+MAX(0,Projection!$E$24-O649)/Projection!$C$4-Projection!$F$21)*EXP($C$5+SQRT($C$4)*F649)^0.5</f>
        <v/>
      </c>
      <c r="Q649" s="17">
        <f>P649*EXP($C$5+SQRT($C$4)*G649)+(Projection!$G$20+MAX(0,Projection!$F$24-P649)/Projection!$C$4-Projection!$G$21)*EXP($C$5+SQRT($C$4)*G649)^0.5</f>
        <v/>
      </c>
      <c r="R649" s="17">
        <f>Q649*EXP($C$5+SQRT($C$4)*H649)+(Projection!$H$20+MAX(0,Projection!$G$24-Q649)/Projection!$C$4-Projection!$H$21)*EXP($C$5+SQRT($C$4)*H649)^0.5</f>
        <v/>
      </c>
      <c r="S649" s="17">
        <f>R649*EXP($C$5+SQRT($C$4)*I649)+(Projection!$I$20+MAX(0,Projection!$H$24-R649)/Projection!$C$4-Projection!$I$21)*EXP($C$5+SQRT($C$4)*I649)^0.5</f>
        <v/>
      </c>
      <c r="T649" s="17">
        <f>S649*EXP($C$5+SQRT($C$4)*J649)+(Projection!$J$20+MAX(0,Projection!$I$24-S649)/Projection!$C$4-Projection!$J$21)*EXP($C$5+SQRT($C$4)*J649)^0.5</f>
        <v/>
      </c>
      <c r="U649" s="17">
        <f>T649*EXP($C$5+SQRT($C$4)*K649)+(Projection!$K$20+MAX(0,Projection!$J$24-T649)/Projection!$C$4-Projection!$K$21)*EXP($C$5+SQRT($C$4)*K649)^0.5</f>
        <v/>
      </c>
      <c r="V649" s="17">
        <f>U649*EXP($C$5+SQRT($C$4)*L649)+(Projection!$L$20+MAX(0,Projection!$K$24-U649)/Projection!$C$4-Projection!$L$21)*EXP($C$5+SQRT($C$4)*L649)^0.5</f>
        <v/>
      </c>
      <c r="W649" s="13">
        <f>M649/Projection!$C$24</f>
        <v/>
      </c>
      <c r="X649" s="13">
        <f>N649/Projection!$D$24</f>
        <v/>
      </c>
      <c r="Y649" s="13">
        <f>O649/Projection!$E$24</f>
        <v/>
      </c>
      <c r="Z649" s="13">
        <f>P649/Projection!$F$24</f>
        <v/>
      </c>
      <c r="AA649" s="13">
        <f>Q649/Projection!$G$24</f>
        <v/>
      </c>
      <c r="AB649" s="13">
        <f>R649/Projection!$H$24</f>
        <v/>
      </c>
      <c r="AC649" s="13">
        <f>S649/Projection!$I$24</f>
        <v/>
      </c>
      <c r="AD649" s="13">
        <f>T649/Projection!$J$24</f>
        <v/>
      </c>
      <c r="AE649" s="13">
        <f>U649/Projection!$K$24</f>
        <v/>
      </c>
      <c r="AF649" s="13">
        <f>V649/Projection!$L$24</f>
        <v/>
      </c>
      <c r="AG649" s="13">
        <f>MIN(W649:AF649)</f>
        <v/>
      </c>
    </row>
    <row r="650">
      <c r="B650" s="2" t="n">
        <v>637</v>
      </c>
      <c r="C650" s="20" t="n">
        <v>-0.733904</v>
      </c>
      <c r="D650" s="20" t="n">
        <v>-0.178932</v>
      </c>
      <c r="E650" s="20" t="n">
        <v>0.8466129999999999</v>
      </c>
      <c r="F650" s="20" t="n">
        <v>-1.195046</v>
      </c>
      <c r="G650" s="20" t="n">
        <v>-0.995414</v>
      </c>
      <c r="H650" s="20" t="n">
        <v>0.498804</v>
      </c>
      <c r="I650" s="20" t="n">
        <v>1.920335</v>
      </c>
      <c r="J650" s="20" t="n">
        <v>-1.916554</v>
      </c>
      <c r="K650" s="20" t="n">
        <v>-1.017412</v>
      </c>
      <c r="L650" s="20" t="n">
        <v>-0.110674</v>
      </c>
      <c r="M650" s="17">
        <f>Projection!$C$13*EXP($C$5+SQRT($C$4)*C650)+(Projection!$C$20+MAX(0,Projection!$C$14-Projection!$C$13)/Projection!$C$4-Projection!$C$21)*EXP($C$5+SQRT($C$4)*C650)^0.5</f>
        <v/>
      </c>
      <c r="N650" s="17">
        <f>M650*EXP($C$5+SQRT($C$4)*D650)+(Projection!$D$20+MAX(0,Projection!$C$24-M650)/Projection!$C$4-Projection!$D$21)*EXP($C$5+SQRT($C$4)*D650)^0.5</f>
        <v/>
      </c>
      <c r="O650" s="17">
        <f>N650*EXP($C$5+SQRT($C$4)*E650)+(Projection!$E$20+MAX(0,Projection!$D$24-N650)/Projection!$C$4-Projection!$E$21)*EXP($C$5+SQRT($C$4)*E650)^0.5</f>
        <v/>
      </c>
      <c r="P650" s="17">
        <f>O650*EXP($C$5+SQRT($C$4)*F650)+(Projection!$F$20+MAX(0,Projection!$E$24-O650)/Projection!$C$4-Projection!$F$21)*EXP($C$5+SQRT($C$4)*F650)^0.5</f>
        <v/>
      </c>
      <c r="Q650" s="17">
        <f>P650*EXP($C$5+SQRT($C$4)*G650)+(Projection!$G$20+MAX(0,Projection!$F$24-P650)/Projection!$C$4-Projection!$G$21)*EXP($C$5+SQRT($C$4)*G650)^0.5</f>
        <v/>
      </c>
      <c r="R650" s="17">
        <f>Q650*EXP($C$5+SQRT($C$4)*H650)+(Projection!$H$20+MAX(0,Projection!$G$24-Q650)/Projection!$C$4-Projection!$H$21)*EXP($C$5+SQRT($C$4)*H650)^0.5</f>
        <v/>
      </c>
      <c r="S650" s="17">
        <f>R650*EXP($C$5+SQRT($C$4)*I650)+(Projection!$I$20+MAX(0,Projection!$H$24-R650)/Projection!$C$4-Projection!$I$21)*EXP($C$5+SQRT($C$4)*I650)^0.5</f>
        <v/>
      </c>
      <c r="T650" s="17">
        <f>S650*EXP($C$5+SQRT($C$4)*J650)+(Projection!$J$20+MAX(0,Projection!$I$24-S650)/Projection!$C$4-Projection!$J$21)*EXP($C$5+SQRT($C$4)*J650)^0.5</f>
        <v/>
      </c>
      <c r="U650" s="17">
        <f>T650*EXP($C$5+SQRT($C$4)*K650)+(Projection!$K$20+MAX(0,Projection!$J$24-T650)/Projection!$C$4-Projection!$K$21)*EXP($C$5+SQRT($C$4)*K650)^0.5</f>
        <v/>
      </c>
      <c r="V650" s="17">
        <f>U650*EXP($C$5+SQRT($C$4)*L650)+(Projection!$L$20+MAX(0,Projection!$K$24-U650)/Projection!$C$4-Projection!$L$21)*EXP($C$5+SQRT($C$4)*L650)^0.5</f>
        <v/>
      </c>
      <c r="W650" s="13">
        <f>M650/Projection!$C$24</f>
        <v/>
      </c>
      <c r="X650" s="13">
        <f>N650/Projection!$D$24</f>
        <v/>
      </c>
      <c r="Y650" s="13">
        <f>O650/Projection!$E$24</f>
        <v/>
      </c>
      <c r="Z650" s="13">
        <f>P650/Projection!$F$24</f>
        <v/>
      </c>
      <c r="AA650" s="13">
        <f>Q650/Projection!$G$24</f>
        <v/>
      </c>
      <c r="AB650" s="13">
        <f>R650/Projection!$H$24</f>
        <v/>
      </c>
      <c r="AC650" s="13">
        <f>S650/Projection!$I$24</f>
        <v/>
      </c>
      <c r="AD650" s="13">
        <f>T650/Projection!$J$24</f>
        <v/>
      </c>
      <c r="AE650" s="13">
        <f>U650/Projection!$K$24</f>
        <v/>
      </c>
      <c r="AF650" s="13">
        <f>V650/Projection!$L$24</f>
        <v/>
      </c>
      <c r="AG650" s="13">
        <f>MIN(W650:AF650)</f>
        <v/>
      </c>
    </row>
    <row r="651">
      <c r="B651" s="2" t="n">
        <v>638</v>
      </c>
      <c r="C651" s="20" t="n">
        <v>-1.026502</v>
      </c>
      <c r="D651" s="20" t="n">
        <v>1.821357</v>
      </c>
      <c r="E651" s="20" t="n">
        <v>-0.129138</v>
      </c>
      <c r="F651" s="20" t="n">
        <v>2.757326</v>
      </c>
      <c r="G651" s="20" t="n">
        <v>0.5429850000000001</v>
      </c>
      <c r="H651" s="20" t="n">
        <v>-0.458342</v>
      </c>
      <c r="I651" s="20" t="n">
        <v>0.820379</v>
      </c>
      <c r="J651" s="20" t="n">
        <v>0.197593</v>
      </c>
      <c r="K651" s="20" t="n">
        <v>0.869027</v>
      </c>
      <c r="L651" s="20" t="n">
        <v>-0.248796</v>
      </c>
      <c r="M651" s="17">
        <f>Projection!$C$13*EXP($C$5+SQRT($C$4)*C651)+(Projection!$C$20+MAX(0,Projection!$C$14-Projection!$C$13)/Projection!$C$4-Projection!$C$21)*EXP($C$5+SQRT($C$4)*C651)^0.5</f>
        <v/>
      </c>
      <c r="N651" s="17">
        <f>M651*EXP($C$5+SQRT($C$4)*D651)+(Projection!$D$20+MAX(0,Projection!$C$24-M651)/Projection!$C$4-Projection!$D$21)*EXP($C$5+SQRT($C$4)*D651)^0.5</f>
        <v/>
      </c>
      <c r="O651" s="17">
        <f>N651*EXP($C$5+SQRT($C$4)*E651)+(Projection!$E$20+MAX(0,Projection!$D$24-N651)/Projection!$C$4-Projection!$E$21)*EXP($C$5+SQRT($C$4)*E651)^0.5</f>
        <v/>
      </c>
      <c r="P651" s="17">
        <f>O651*EXP($C$5+SQRT($C$4)*F651)+(Projection!$F$20+MAX(0,Projection!$E$24-O651)/Projection!$C$4-Projection!$F$21)*EXP($C$5+SQRT($C$4)*F651)^0.5</f>
        <v/>
      </c>
      <c r="Q651" s="17">
        <f>P651*EXP($C$5+SQRT($C$4)*G651)+(Projection!$G$20+MAX(0,Projection!$F$24-P651)/Projection!$C$4-Projection!$G$21)*EXP($C$5+SQRT($C$4)*G651)^0.5</f>
        <v/>
      </c>
      <c r="R651" s="17">
        <f>Q651*EXP($C$5+SQRT($C$4)*H651)+(Projection!$H$20+MAX(0,Projection!$G$24-Q651)/Projection!$C$4-Projection!$H$21)*EXP($C$5+SQRT($C$4)*H651)^0.5</f>
        <v/>
      </c>
      <c r="S651" s="17">
        <f>R651*EXP($C$5+SQRT($C$4)*I651)+(Projection!$I$20+MAX(0,Projection!$H$24-R651)/Projection!$C$4-Projection!$I$21)*EXP($C$5+SQRT($C$4)*I651)^0.5</f>
        <v/>
      </c>
      <c r="T651" s="17">
        <f>S651*EXP($C$5+SQRT($C$4)*J651)+(Projection!$J$20+MAX(0,Projection!$I$24-S651)/Projection!$C$4-Projection!$J$21)*EXP($C$5+SQRT($C$4)*J651)^0.5</f>
        <v/>
      </c>
      <c r="U651" s="17">
        <f>T651*EXP($C$5+SQRT($C$4)*K651)+(Projection!$K$20+MAX(0,Projection!$J$24-T651)/Projection!$C$4-Projection!$K$21)*EXP($C$5+SQRT($C$4)*K651)^0.5</f>
        <v/>
      </c>
      <c r="V651" s="17">
        <f>U651*EXP($C$5+SQRT($C$4)*L651)+(Projection!$L$20+MAX(0,Projection!$K$24-U651)/Projection!$C$4-Projection!$L$21)*EXP($C$5+SQRT($C$4)*L651)^0.5</f>
        <v/>
      </c>
      <c r="W651" s="13">
        <f>M651/Projection!$C$24</f>
        <v/>
      </c>
      <c r="X651" s="13">
        <f>N651/Projection!$D$24</f>
        <v/>
      </c>
      <c r="Y651" s="13">
        <f>O651/Projection!$E$24</f>
        <v/>
      </c>
      <c r="Z651" s="13">
        <f>P651/Projection!$F$24</f>
        <v/>
      </c>
      <c r="AA651" s="13">
        <f>Q651/Projection!$G$24</f>
        <v/>
      </c>
      <c r="AB651" s="13">
        <f>R651/Projection!$H$24</f>
        <v/>
      </c>
      <c r="AC651" s="13">
        <f>S651/Projection!$I$24</f>
        <v/>
      </c>
      <c r="AD651" s="13">
        <f>T651/Projection!$J$24</f>
        <v/>
      </c>
      <c r="AE651" s="13">
        <f>U651/Projection!$K$24</f>
        <v/>
      </c>
      <c r="AF651" s="13">
        <f>V651/Projection!$L$24</f>
        <v/>
      </c>
      <c r="AG651" s="13">
        <f>MIN(W651:AF651)</f>
        <v/>
      </c>
    </row>
    <row r="652">
      <c r="B652" s="2" t="n">
        <v>639</v>
      </c>
      <c r="C652" s="20" t="n">
        <v>-0.503205</v>
      </c>
      <c r="D652" s="20" t="n">
        <v>0.14173</v>
      </c>
      <c r="E652" s="20" t="n">
        <v>-0.963766</v>
      </c>
      <c r="F652" s="20" t="n">
        <v>-2.157989</v>
      </c>
      <c r="G652" s="20" t="n">
        <v>0.585441</v>
      </c>
      <c r="H652" s="20" t="n">
        <v>-0.6412679999999999</v>
      </c>
      <c r="I652" s="20" t="n">
        <v>-1.426641</v>
      </c>
      <c r="J652" s="20" t="n">
        <v>1.070147</v>
      </c>
      <c r="K652" s="20" t="n">
        <v>0.850704</v>
      </c>
      <c r="L652" s="20" t="n">
        <v>-0.394051</v>
      </c>
      <c r="M652" s="17">
        <f>Projection!$C$13*EXP($C$5+SQRT($C$4)*C652)+(Projection!$C$20+MAX(0,Projection!$C$14-Projection!$C$13)/Projection!$C$4-Projection!$C$21)*EXP($C$5+SQRT($C$4)*C652)^0.5</f>
        <v/>
      </c>
      <c r="N652" s="17">
        <f>M652*EXP($C$5+SQRT($C$4)*D652)+(Projection!$D$20+MAX(0,Projection!$C$24-M652)/Projection!$C$4-Projection!$D$21)*EXP($C$5+SQRT($C$4)*D652)^0.5</f>
        <v/>
      </c>
      <c r="O652" s="17">
        <f>N652*EXP($C$5+SQRT($C$4)*E652)+(Projection!$E$20+MAX(0,Projection!$D$24-N652)/Projection!$C$4-Projection!$E$21)*EXP($C$5+SQRT($C$4)*E652)^0.5</f>
        <v/>
      </c>
      <c r="P652" s="17">
        <f>O652*EXP($C$5+SQRT($C$4)*F652)+(Projection!$F$20+MAX(0,Projection!$E$24-O652)/Projection!$C$4-Projection!$F$21)*EXP($C$5+SQRT($C$4)*F652)^0.5</f>
        <v/>
      </c>
      <c r="Q652" s="17">
        <f>P652*EXP($C$5+SQRT($C$4)*G652)+(Projection!$G$20+MAX(0,Projection!$F$24-P652)/Projection!$C$4-Projection!$G$21)*EXP($C$5+SQRT($C$4)*G652)^0.5</f>
        <v/>
      </c>
      <c r="R652" s="17">
        <f>Q652*EXP($C$5+SQRT($C$4)*H652)+(Projection!$H$20+MAX(0,Projection!$G$24-Q652)/Projection!$C$4-Projection!$H$21)*EXP($C$5+SQRT($C$4)*H652)^0.5</f>
        <v/>
      </c>
      <c r="S652" s="17">
        <f>R652*EXP($C$5+SQRT($C$4)*I652)+(Projection!$I$20+MAX(0,Projection!$H$24-R652)/Projection!$C$4-Projection!$I$21)*EXP($C$5+SQRT($C$4)*I652)^0.5</f>
        <v/>
      </c>
      <c r="T652" s="17">
        <f>S652*EXP($C$5+SQRT($C$4)*J652)+(Projection!$J$20+MAX(0,Projection!$I$24-S652)/Projection!$C$4-Projection!$J$21)*EXP($C$5+SQRT($C$4)*J652)^0.5</f>
        <v/>
      </c>
      <c r="U652" s="17">
        <f>T652*EXP($C$5+SQRT($C$4)*K652)+(Projection!$K$20+MAX(0,Projection!$J$24-T652)/Projection!$C$4-Projection!$K$21)*EXP($C$5+SQRT($C$4)*K652)^0.5</f>
        <v/>
      </c>
      <c r="V652" s="17">
        <f>U652*EXP($C$5+SQRT($C$4)*L652)+(Projection!$L$20+MAX(0,Projection!$K$24-U652)/Projection!$C$4-Projection!$L$21)*EXP($C$5+SQRT($C$4)*L652)^0.5</f>
        <v/>
      </c>
      <c r="W652" s="13">
        <f>M652/Projection!$C$24</f>
        <v/>
      </c>
      <c r="X652" s="13">
        <f>N652/Projection!$D$24</f>
        <v/>
      </c>
      <c r="Y652" s="13">
        <f>O652/Projection!$E$24</f>
        <v/>
      </c>
      <c r="Z652" s="13">
        <f>P652/Projection!$F$24</f>
        <v/>
      </c>
      <c r="AA652" s="13">
        <f>Q652/Projection!$G$24</f>
        <v/>
      </c>
      <c r="AB652" s="13">
        <f>R652/Projection!$H$24</f>
        <v/>
      </c>
      <c r="AC652" s="13">
        <f>S652/Projection!$I$24</f>
        <v/>
      </c>
      <c r="AD652" s="13">
        <f>T652/Projection!$J$24</f>
        <v/>
      </c>
      <c r="AE652" s="13">
        <f>U652/Projection!$K$24</f>
        <v/>
      </c>
      <c r="AF652" s="13">
        <f>V652/Projection!$L$24</f>
        <v/>
      </c>
      <c r="AG652" s="13">
        <f>MIN(W652:AF652)</f>
        <v/>
      </c>
    </row>
    <row r="653">
      <c r="B653" s="2" t="n">
        <v>640</v>
      </c>
      <c r="C653" s="20" t="n">
        <v>0.493943</v>
      </c>
      <c r="D653" s="20" t="n">
        <v>0.244544</v>
      </c>
      <c r="E653" s="20" t="n">
        <v>-0.9406949999999999</v>
      </c>
      <c r="F653" s="20" t="n">
        <v>-0.94556</v>
      </c>
      <c r="G653" s="20" t="n">
        <v>1.045615</v>
      </c>
      <c r="H653" s="20" t="n">
        <v>0.248533</v>
      </c>
      <c r="I653" s="20" t="n">
        <v>0.607487</v>
      </c>
      <c r="J653" s="20" t="n">
        <v>-1.208931</v>
      </c>
      <c r="K653" s="20" t="n">
        <v>0.676196</v>
      </c>
      <c r="L653" s="20" t="n">
        <v>-1.269249</v>
      </c>
      <c r="M653" s="17">
        <f>Projection!$C$13*EXP($C$5+SQRT($C$4)*C653)+(Projection!$C$20+MAX(0,Projection!$C$14-Projection!$C$13)/Projection!$C$4-Projection!$C$21)*EXP($C$5+SQRT($C$4)*C653)^0.5</f>
        <v/>
      </c>
      <c r="N653" s="17">
        <f>M653*EXP($C$5+SQRT($C$4)*D653)+(Projection!$D$20+MAX(0,Projection!$C$24-M653)/Projection!$C$4-Projection!$D$21)*EXP($C$5+SQRT($C$4)*D653)^0.5</f>
        <v/>
      </c>
      <c r="O653" s="17">
        <f>N653*EXP($C$5+SQRT($C$4)*E653)+(Projection!$E$20+MAX(0,Projection!$D$24-N653)/Projection!$C$4-Projection!$E$21)*EXP($C$5+SQRT($C$4)*E653)^0.5</f>
        <v/>
      </c>
      <c r="P653" s="17">
        <f>O653*EXP($C$5+SQRT($C$4)*F653)+(Projection!$F$20+MAX(0,Projection!$E$24-O653)/Projection!$C$4-Projection!$F$21)*EXP($C$5+SQRT($C$4)*F653)^0.5</f>
        <v/>
      </c>
      <c r="Q653" s="17">
        <f>P653*EXP($C$5+SQRT($C$4)*G653)+(Projection!$G$20+MAX(0,Projection!$F$24-P653)/Projection!$C$4-Projection!$G$21)*EXP($C$5+SQRT($C$4)*G653)^0.5</f>
        <v/>
      </c>
      <c r="R653" s="17">
        <f>Q653*EXP($C$5+SQRT($C$4)*H653)+(Projection!$H$20+MAX(0,Projection!$G$24-Q653)/Projection!$C$4-Projection!$H$21)*EXP($C$5+SQRT($C$4)*H653)^0.5</f>
        <v/>
      </c>
      <c r="S653" s="17">
        <f>R653*EXP($C$5+SQRT($C$4)*I653)+(Projection!$I$20+MAX(0,Projection!$H$24-R653)/Projection!$C$4-Projection!$I$21)*EXP($C$5+SQRT($C$4)*I653)^0.5</f>
        <v/>
      </c>
      <c r="T653" s="17">
        <f>S653*EXP($C$5+SQRT($C$4)*J653)+(Projection!$J$20+MAX(0,Projection!$I$24-S653)/Projection!$C$4-Projection!$J$21)*EXP($C$5+SQRT($C$4)*J653)^0.5</f>
        <v/>
      </c>
      <c r="U653" s="17">
        <f>T653*EXP($C$5+SQRT($C$4)*K653)+(Projection!$K$20+MAX(0,Projection!$J$24-T653)/Projection!$C$4-Projection!$K$21)*EXP($C$5+SQRT($C$4)*K653)^0.5</f>
        <v/>
      </c>
      <c r="V653" s="17">
        <f>U653*EXP($C$5+SQRT($C$4)*L653)+(Projection!$L$20+MAX(0,Projection!$K$24-U653)/Projection!$C$4-Projection!$L$21)*EXP($C$5+SQRT($C$4)*L653)^0.5</f>
        <v/>
      </c>
      <c r="W653" s="13">
        <f>M653/Projection!$C$24</f>
        <v/>
      </c>
      <c r="X653" s="13">
        <f>N653/Projection!$D$24</f>
        <v/>
      </c>
      <c r="Y653" s="13">
        <f>O653/Projection!$E$24</f>
        <v/>
      </c>
      <c r="Z653" s="13">
        <f>P653/Projection!$F$24</f>
        <v/>
      </c>
      <c r="AA653" s="13">
        <f>Q653/Projection!$G$24</f>
        <v/>
      </c>
      <c r="AB653" s="13">
        <f>R653/Projection!$H$24</f>
        <v/>
      </c>
      <c r="AC653" s="13">
        <f>S653/Projection!$I$24</f>
        <v/>
      </c>
      <c r="AD653" s="13">
        <f>T653/Projection!$J$24</f>
        <v/>
      </c>
      <c r="AE653" s="13">
        <f>U653/Projection!$K$24</f>
        <v/>
      </c>
      <c r="AF653" s="13">
        <f>V653/Projection!$L$24</f>
        <v/>
      </c>
      <c r="AG653" s="13">
        <f>MIN(W653:AF653)</f>
        <v/>
      </c>
    </row>
    <row r="654">
      <c r="B654" s="2" t="n">
        <v>641</v>
      </c>
      <c r="C654" s="20" t="n">
        <v>-0.712692</v>
      </c>
      <c r="D654" s="20" t="n">
        <v>0.179711</v>
      </c>
      <c r="E654" s="20" t="n">
        <v>0.003771</v>
      </c>
      <c r="F654" s="20" t="n">
        <v>0.562368</v>
      </c>
      <c r="G654" s="20" t="n">
        <v>-0.435034</v>
      </c>
      <c r="H654" s="20" t="n">
        <v>-2.132041</v>
      </c>
      <c r="I654" s="20" t="n">
        <v>-0.850266</v>
      </c>
      <c r="J654" s="20" t="n">
        <v>-0.217346</v>
      </c>
      <c r="K654" s="20" t="n">
        <v>-0.518211</v>
      </c>
      <c r="L654" s="20" t="n">
        <v>0.820083</v>
      </c>
      <c r="M654" s="17">
        <f>Projection!$C$13*EXP($C$5+SQRT($C$4)*C654)+(Projection!$C$20+MAX(0,Projection!$C$14-Projection!$C$13)/Projection!$C$4-Projection!$C$21)*EXP($C$5+SQRT($C$4)*C654)^0.5</f>
        <v/>
      </c>
      <c r="N654" s="17">
        <f>M654*EXP($C$5+SQRT($C$4)*D654)+(Projection!$D$20+MAX(0,Projection!$C$24-M654)/Projection!$C$4-Projection!$D$21)*EXP($C$5+SQRT($C$4)*D654)^0.5</f>
        <v/>
      </c>
      <c r="O654" s="17">
        <f>N654*EXP($C$5+SQRT($C$4)*E654)+(Projection!$E$20+MAX(0,Projection!$D$24-N654)/Projection!$C$4-Projection!$E$21)*EXP($C$5+SQRT($C$4)*E654)^0.5</f>
        <v/>
      </c>
      <c r="P654" s="17">
        <f>O654*EXP($C$5+SQRT($C$4)*F654)+(Projection!$F$20+MAX(0,Projection!$E$24-O654)/Projection!$C$4-Projection!$F$21)*EXP($C$5+SQRT($C$4)*F654)^0.5</f>
        <v/>
      </c>
      <c r="Q654" s="17">
        <f>P654*EXP($C$5+SQRT($C$4)*G654)+(Projection!$G$20+MAX(0,Projection!$F$24-P654)/Projection!$C$4-Projection!$G$21)*EXP($C$5+SQRT($C$4)*G654)^0.5</f>
        <v/>
      </c>
      <c r="R654" s="17">
        <f>Q654*EXP($C$5+SQRT($C$4)*H654)+(Projection!$H$20+MAX(0,Projection!$G$24-Q654)/Projection!$C$4-Projection!$H$21)*EXP($C$5+SQRT($C$4)*H654)^0.5</f>
        <v/>
      </c>
      <c r="S654" s="17">
        <f>R654*EXP($C$5+SQRT($C$4)*I654)+(Projection!$I$20+MAX(0,Projection!$H$24-R654)/Projection!$C$4-Projection!$I$21)*EXP($C$5+SQRT($C$4)*I654)^0.5</f>
        <v/>
      </c>
      <c r="T654" s="17">
        <f>S654*EXP($C$5+SQRT($C$4)*J654)+(Projection!$J$20+MAX(0,Projection!$I$24-S654)/Projection!$C$4-Projection!$J$21)*EXP($C$5+SQRT($C$4)*J654)^0.5</f>
        <v/>
      </c>
      <c r="U654" s="17">
        <f>T654*EXP($C$5+SQRT($C$4)*K654)+(Projection!$K$20+MAX(0,Projection!$J$24-T654)/Projection!$C$4-Projection!$K$21)*EXP($C$5+SQRT($C$4)*K654)^0.5</f>
        <v/>
      </c>
      <c r="V654" s="17">
        <f>U654*EXP($C$5+SQRT($C$4)*L654)+(Projection!$L$20+MAX(0,Projection!$K$24-U654)/Projection!$C$4-Projection!$L$21)*EXP($C$5+SQRT($C$4)*L654)^0.5</f>
        <v/>
      </c>
      <c r="W654" s="13">
        <f>M654/Projection!$C$24</f>
        <v/>
      </c>
      <c r="X654" s="13">
        <f>N654/Projection!$D$24</f>
        <v/>
      </c>
      <c r="Y654" s="13">
        <f>O654/Projection!$E$24</f>
        <v/>
      </c>
      <c r="Z654" s="13">
        <f>P654/Projection!$F$24</f>
        <v/>
      </c>
      <c r="AA654" s="13">
        <f>Q654/Projection!$G$24</f>
        <v/>
      </c>
      <c r="AB654" s="13">
        <f>R654/Projection!$H$24</f>
        <v/>
      </c>
      <c r="AC654" s="13">
        <f>S654/Projection!$I$24</f>
        <v/>
      </c>
      <c r="AD654" s="13">
        <f>T654/Projection!$J$24</f>
        <v/>
      </c>
      <c r="AE654" s="13">
        <f>U654/Projection!$K$24</f>
        <v/>
      </c>
      <c r="AF654" s="13">
        <f>V654/Projection!$L$24</f>
        <v/>
      </c>
      <c r="AG654" s="13">
        <f>MIN(W654:AF654)</f>
        <v/>
      </c>
    </row>
    <row r="655">
      <c r="B655" s="2" t="n">
        <v>642</v>
      </c>
      <c r="C655" s="20" t="n">
        <v>-1.540574</v>
      </c>
      <c r="D655" s="20" t="n">
        <v>-0.055063</v>
      </c>
      <c r="E655" s="20" t="n">
        <v>-0.623737</v>
      </c>
      <c r="F655" s="20" t="n">
        <v>0.785959</v>
      </c>
      <c r="G655" s="20" t="n">
        <v>0.210045</v>
      </c>
      <c r="H655" s="20" t="n">
        <v>1.416929</v>
      </c>
      <c r="I655" s="20" t="n">
        <v>1.666886</v>
      </c>
      <c r="J655" s="20" t="n">
        <v>-0.137191</v>
      </c>
      <c r="K655" s="20" t="n">
        <v>0.347653</v>
      </c>
      <c r="L655" s="20" t="n">
        <v>-0.672731</v>
      </c>
      <c r="M655" s="17">
        <f>Projection!$C$13*EXP($C$5+SQRT($C$4)*C655)+(Projection!$C$20+MAX(0,Projection!$C$14-Projection!$C$13)/Projection!$C$4-Projection!$C$21)*EXP($C$5+SQRT($C$4)*C655)^0.5</f>
        <v/>
      </c>
      <c r="N655" s="17">
        <f>M655*EXP($C$5+SQRT($C$4)*D655)+(Projection!$D$20+MAX(0,Projection!$C$24-M655)/Projection!$C$4-Projection!$D$21)*EXP($C$5+SQRT($C$4)*D655)^0.5</f>
        <v/>
      </c>
      <c r="O655" s="17">
        <f>N655*EXP($C$5+SQRT($C$4)*E655)+(Projection!$E$20+MAX(0,Projection!$D$24-N655)/Projection!$C$4-Projection!$E$21)*EXP($C$5+SQRT($C$4)*E655)^0.5</f>
        <v/>
      </c>
      <c r="P655" s="17">
        <f>O655*EXP($C$5+SQRT($C$4)*F655)+(Projection!$F$20+MAX(0,Projection!$E$24-O655)/Projection!$C$4-Projection!$F$21)*EXP($C$5+SQRT($C$4)*F655)^0.5</f>
        <v/>
      </c>
      <c r="Q655" s="17">
        <f>P655*EXP($C$5+SQRT($C$4)*G655)+(Projection!$G$20+MAX(0,Projection!$F$24-P655)/Projection!$C$4-Projection!$G$21)*EXP($C$5+SQRT($C$4)*G655)^0.5</f>
        <v/>
      </c>
      <c r="R655" s="17">
        <f>Q655*EXP($C$5+SQRT($C$4)*H655)+(Projection!$H$20+MAX(0,Projection!$G$24-Q655)/Projection!$C$4-Projection!$H$21)*EXP($C$5+SQRT($C$4)*H655)^0.5</f>
        <v/>
      </c>
      <c r="S655" s="17">
        <f>R655*EXP($C$5+SQRT($C$4)*I655)+(Projection!$I$20+MAX(0,Projection!$H$24-R655)/Projection!$C$4-Projection!$I$21)*EXP($C$5+SQRT($C$4)*I655)^0.5</f>
        <v/>
      </c>
      <c r="T655" s="17">
        <f>S655*EXP($C$5+SQRT($C$4)*J655)+(Projection!$J$20+MAX(0,Projection!$I$24-S655)/Projection!$C$4-Projection!$J$21)*EXP($C$5+SQRT($C$4)*J655)^0.5</f>
        <v/>
      </c>
      <c r="U655" s="17">
        <f>T655*EXP($C$5+SQRT($C$4)*K655)+(Projection!$K$20+MAX(0,Projection!$J$24-T655)/Projection!$C$4-Projection!$K$21)*EXP($C$5+SQRT($C$4)*K655)^0.5</f>
        <v/>
      </c>
      <c r="V655" s="17">
        <f>U655*EXP($C$5+SQRT($C$4)*L655)+(Projection!$L$20+MAX(0,Projection!$K$24-U655)/Projection!$C$4-Projection!$L$21)*EXP($C$5+SQRT($C$4)*L655)^0.5</f>
        <v/>
      </c>
      <c r="W655" s="13">
        <f>M655/Projection!$C$24</f>
        <v/>
      </c>
      <c r="X655" s="13">
        <f>N655/Projection!$D$24</f>
        <v/>
      </c>
      <c r="Y655" s="13">
        <f>O655/Projection!$E$24</f>
        <v/>
      </c>
      <c r="Z655" s="13">
        <f>P655/Projection!$F$24</f>
        <v/>
      </c>
      <c r="AA655" s="13">
        <f>Q655/Projection!$G$24</f>
        <v/>
      </c>
      <c r="AB655" s="13">
        <f>R655/Projection!$H$24</f>
        <v/>
      </c>
      <c r="AC655" s="13">
        <f>S655/Projection!$I$24</f>
        <v/>
      </c>
      <c r="AD655" s="13">
        <f>T655/Projection!$J$24</f>
        <v/>
      </c>
      <c r="AE655" s="13">
        <f>U655/Projection!$K$24</f>
        <v/>
      </c>
      <c r="AF655" s="13">
        <f>V655/Projection!$L$24</f>
        <v/>
      </c>
      <c r="AG655" s="13">
        <f>MIN(W655:AF655)</f>
        <v/>
      </c>
    </row>
    <row r="656">
      <c r="B656" s="2" t="n">
        <v>643</v>
      </c>
      <c r="C656" s="20" t="n">
        <v>0.935245</v>
      </c>
      <c r="D656" s="20" t="n">
        <v>2.281538</v>
      </c>
      <c r="E656" s="20" t="n">
        <v>-0.125537</v>
      </c>
      <c r="F656" s="20" t="n">
        <v>0.400177</v>
      </c>
      <c r="G656" s="20" t="n">
        <v>-1.931262</v>
      </c>
      <c r="H656" s="20" t="n">
        <v>-0.580928</v>
      </c>
      <c r="I656" s="20" t="n">
        <v>-0.325122</v>
      </c>
      <c r="J656" s="20" t="n">
        <v>-0.173906</v>
      </c>
      <c r="K656" s="20" t="n">
        <v>-0.475329</v>
      </c>
      <c r="L656" s="20" t="n">
        <v>0.149216</v>
      </c>
      <c r="M656" s="17">
        <f>Projection!$C$13*EXP($C$5+SQRT($C$4)*C656)+(Projection!$C$20+MAX(0,Projection!$C$14-Projection!$C$13)/Projection!$C$4-Projection!$C$21)*EXP($C$5+SQRT($C$4)*C656)^0.5</f>
        <v/>
      </c>
      <c r="N656" s="17">
        <f>M656*EXP($C$5+SQRT($C$4)*D656)+(Projection!$D$20+MAX(0,Projection!$C$24-M656)/Projection!$C$4-Projection!$D$21)*EXP($C$5+SQRT($C$4)*D656)^0.5</f>
        <v/>
      </c>
      <c r="O656" s="17">
        <f>N656*EXP($C$5+SQRT($C$4)*E656)+(Projection!$E$20+MAX(0,Projection!$D$24-N656)/Projection!$C$4-Projection!$E$21)*EXP($C$5+SQRT($C$4)*E656)^0.5</f>
        <v/>
      </c>
      <c r="P656" s="17">
        <f>O656*EXP($C$5+SQRT($C$4)*F656)+(Projection!$F$20+MAX(0,Projection!$E$24-O656)/Projection!$C$4-Projection!$F$21)*EXP($C$5+SQRT($C$4)*F656)^0.5</f>
        <v/>
      </c>
      <c r="Q656" s="17">
        <f>P656*EXP($C$5+SQRT($C$4)*G656)+(Projection!$G$20+MAX(0,Projection!$F$24-P656)/Projection!$C$4-Projection!$G$21)*EXP($C$5+SQRT($C$4)*G656)^0.5</f>
        <v/>
      </c>
      <c r="R656" s="17">
        <f>Q656*EXP($C$5+SQRT($C$4)*H656)+(Projection!$H$20+MAX(0,Projection!$G$24-Q656)/Projection!$C$4-Projection!$H$21)*EXP($C$5+SQRT($C$4)*H656)^0.5</f>
        <v/>
      </c>
      <c r="S656" s="17">
        <f>R656*EXP($C$5+SQRT($C$4)*I656)+(Projection!$I$20+MAX(0,Projection!$H$24-R656)/Projection!$C$4-Projection!$I$21)*EXP($C$5+SQRT($C$4)*I656)^0.5</f>
        <v/>
      </c>
      <c r="T656" s="17">
        <f>S656*EXP($C$5+SQRT($C$4)*J656)+(Projection!$J$20+MAX(0,Projection!$I$24-S656)/Projection!$C$4-Projection!$J$21)*EXP($C$5+SQRT($C$4)*J656)^0.5</f>
        <v/>
      </c>
      <c r="U656" s="17">
        <f>T656*EXP($C$5+SQRT($C$4)*K656)+(Projection!$K$20+MAX(0,Projection!$J$24-T656)/Projection!$C$4-Projection!$K$21)*EXP($C$5+SQRT($C$4)*K656)^0.5</f>
        <v/>
      </c>
      <c r="V656" s="17">
        <f>U656*EXP($C$5+SQRT($C$4)*L656)+(Projection!$L$20+MAX(0,Projection!$K$24-U656)/Projection!$C$4-Projection!$L$21)*EXP($C$5+SQRT($C$4)*L656)^0.5</f>
        <v/>
      </c>
      <c r="W656" s="13">
        <f>M656/Projection!$C$24</f>
        <v/>
      </c>
      <c r="X656" s="13">
        <f>N656/Projection!$D$24</f>
        <v/>
      </c>
      <c r="Y656" s="13">
        <f>O656/Projection!$E$24</f>
        <v/>
      </c>
      <c r="Z656" s="13">
        <f>P656/Projection!$F$24</f>
        <v/>
      </c>
      <c r="AA656" s="13">
        <f>Q656/Projection!$G$24</f>
        <v/>
      </c>
      <c r="AB656" s="13">
        <f>R656/Projection!$H$24</f>
        <v/>
      </c>
      <c r="AC656" s="13">
        <f>S656/Projection!$I$24</f>
        <v/>
      </c>
      <c r="AD656" s="13">
        <f>T656/Projection!$J$24</f>
        <v/>
      </c>
      <c r="AE656" s="13">
        <f>U656/Projection!$K$24</f>
        <v/>
      </c>
      <c r="AF656" s="13">
        <f>V656/Projection!$L$24</f>
        <v/>
      </c>
      <c r="AG656" s="13">
        <f>MIN(W656:AF656)</f>
        <v/>
      </c>
    </row>
    <row r="657">
      <c r="B657" s="2" t="n">
        <v>644</v>
      </c>
      <c r="C657" s="20" t="n">
        <v>0.267119</v>
      </c>
      <c r="D657" s="20" t="n">
        <v>-0.855301</v>
      </c>
      <c r="E657" s="20" t="n">
        <v>-0.678565</v>
      </c>
      <c r="F657" s="20" t="n">
        <v>0.935491</v>
      </c>
      <c r="G657" s="20" t="n">
        <v>1.721954</v>
      </c>
      <c r="H657" s="20" t="n">
        <v>-1.396051</v>
      </c>
      <c r="I657" s="20" t="n">
        <v>-1.63607</v>
      </c>
      <c r="J657" s="20" t="n">
        <v>-1.536525</v>
      </c>
      <c r="K657" s="20" t="n">
        <v>-0.038501</v>
      </c>
      <c r="L657" s="20" t="n">
        <v>-0.160363</v>
      </c>
      <c r="M657" s="17">
        <f>Projection!$C$13*EXP($C$5+SQRT($C$4)*C657)+(Projection!$C$20+MAX(0,Projection!$C$14-Projection!$C$13)/Projection!$C$4-Projection!$C$21)*EXP($C$5+SQRT($C$4)*C657)^0.5</f>
        <v/>
      </c>
      <c r="N657" s="17">
        <f>M657*EXP($C$5+SQRT($C$4)*D657)+(Projection!$D$20+MAX(0,Projection!$C$24-M657)/Projection!$C$4-Projection!$D$21)*EXP($C$5+SQRT($C$4)*D657)^0.5</f>
        <v/>
      </c>
      <c r="O657" s="17">
        <f>N657*EXP($C$5+SQRT($C$4)*E657)+(Projection!$E$20+MAX(0,Projection!$D$24-N657)/Projection!$C$4-Projection!$E$21)*EXP($C$5+SQRT($C$4)*E657)^0.5</f>
        <v/>
      </c>
      <c r="P657" s="17">
        <f>O657*EXP($C$5+SQRT($C$4)*F657)+(Projection!$F$20+MAX(0,Projection!$E$24-O657)/Projection!$C$4-Projection!$F$21)*EXP($C$5+SQRT($C$4)*F657)^0.5</f>
        <v/>
      </c>
      <c r="Q657" s="17">
        <f>P657*EXP($C$5+SQRT($C$4)*G657)+(Projection!$G$20+MAX(0,Projection!$F$24-P657)/Projection!$C$4-Projection!$G$21)*EXP($C$5+SQRT($C$4)*G657)^0.5</f>
        <v/>
      </c>
      <c r="R657" s="17">
        <f>Q657*EXP($C$5+SQRT($C$4)*H657)+(Projection!$H$20+MAX(0,Projection!$G$24-Q657)/Projection!$C$4-Projection!$H$21)*EXP($C$5+SQRT($C$4)*H657)^0.5</f>
        <v/>
      </c>
      <c r="S657" s="17">
        <f>R657*EXP($C$5+SQRT($C$4)*I657)+(Projection!$I$20+MAX(0,Projection!$H$24-R657)/Projection!$C$4-Projection!$I$21)*EXP($C$5+SQRT($C$4)*I657)^0.5</f>
        <v/>
      </c>
      <c r="T657" s="17">
        <f>S657*EXP($C$5+SQRT($C$4)*J657)+(Projection!$J$20+MAX(0,Projection!$I$24-S657)/Projection!$C$4-Projection!$J$21)*EXP($C$5+SQRT($C$4)*J657)^0.5</f>
        <v/>
      </c>
      <c r="U657" s="17">
        <f>T657*EXP($C$5+SQRT($C$4)*K657)+(Projection!$K$20+MAX(0,Projection!$J$24-T657)/Projection!$C$4-Projection!$K$21)*EXP($C$5+SQRT($C$4)*K657)^0.5</f>
        <v/>
      </c>
      <c r="V657" s="17">
        <f>U657*EXP($C$5+SQRT($C$4)*L657)+(Projection!$L$20+MAX(0,Projection!$K$24-U657)/Projection!$C$4-Projection!$L$21)*EXP($C$5+SQRT($C$4)*L657)^0.5</f>
        <v/>
      </c>
      <c r="W657" s="13">
        <f>M657/Projection!$C$24</f>
        <v/>
      </c>
      <c r="X657" s="13">
        <f>N657/Projection!$D$24</f>
        <v/>
      </c>
      <c r="Y657" s="13">
        <f>O657/Projection!$E$24</f>
        <v/>
      </c>
      <c r="Z657" s="13">
        <f>P657/Projection!$F$24</f>
        <v/>
      </c>
      <c r="AA657" s="13">
        <f>Q657/Projection!$G$24</f>
        <v/>
      </c>
      <c r="AB657" s="13">
        <f>R657/Projection!$H$24</f>
        <v/>
      </c>
      <c r="AC657" s="13">
        <f>S657/Projection!$I$24</f>
        <v/>
      </c>
      <c r="AD657" s="13">
        <f>T657/Projection!$J$24</f>
        <v/>
      </c>
      <c r="AE657" s="13">
        <f>U657/Projection!$K$24</f>
        <v/>
      </c>
      <c r="AF657" s="13">
        <f>V657/Projection!$L$24</f>
        <v/>
      </c>
      <c r="AG657" s="13">
        <f>MIN(W657:AF657)</f>
        <v/>
      </c>
    </row>
    <row r="658">
      <c r="B658" s="2" t="n">
        <v>645</v>
      </c>
      <c r="C658" s="20" t="n">
        <v>-1.36944</v>
      </c>
      <c r="D658" s="20" t="n">
        <v>2.100246</v>
      </c>
      <c r="E658" s="20" t="n">
        <v>0.162763</v>
      </c>
      <c r="F658" s="20" t="n">
        <v>0.438922</v>
      </c>
      <c r="G658" s="20" t="n">
        <v>1.058561</v>
      </c>
      <c r="H658" s="20" t="n">
        <v>0.072384</v>
      </c>
      <c r="I658" s="20" t="n">
        <v>-0.779744</v>
      </c>
      <c r="J658" s="20" t="n">
        <v>0.043263</v>
      </c>
      <c r="K658" s="20" t="n">
        <v>0.246814</v>
      </c>
      <c r="L658" s="20" t="n">
        <v>-0.752314</v>
      </c>
      <c r="M658" s="17">
        <f>Projection!$C$13*EXP($C$5+SQRT($C$4)*C658)+(Projection!$C$20+MAX(0,Projection!$C$14-Projection!$C$13)/Projection!$C$4-Projection!$C$21)*EXP($C$5+SQRT($C$4)*C658)^0.5</f>
        <v/>
      </c>
      <c r="N658" s="17">
        <f>M658*EXP($C$5+SQRT($C$4)*D658)+(Projection!$D$20+MAX(0,Projection!$C$24-M658)/Projection!$C$4-Projection!$D$21)*EXP($C$5+SQRT($C$4)*D658)^0.5</f>
        <v/>
      </c>
      <c r="O658" s="17">
        <f>N658*EXP($C$5+SQRT($C$4)*E658)+(Projection!$E$20+MAX(0,Projection!$D$24-N658)/Projection!$C$4-Projection!$E$21)*EXP($C$5+SQRT($C$4)*E658)^0.5</f>
        <v/>
      </c>
      <c r="P658" s="17">
        <f>O658*EXP($C$5+SQRT($C$4)*F658)+(Projection!$F$20+MAX(0,Projection!$E$24-O658)/Projection!$C$4-Projection!$F$21)*EXP($C$5+SQRT($C$4)*F658)^0.5</f>
        <v/>
      </c>
      <c r="Q658" s="17">
        <f>P658*EXP($C$5+SQRT($C$4)*G658)+(Projection!$G$20+MAX(0,Projection!$F$24-P658)/Projection!$C$4-Projection!$G$21)*EXP($C$5+SQRT($C$4)*G658)^0.5</f>
        <v/>
      </c>
      <c r="R658" s="17">
        <f>Q658*EXP($C$5+SQRT($C$4)*H658)+(Projection!$H$20+MAX(0,Projection!$G$24-Q658)/Projection!$C$4-Projection!$H$21)*EXP($C$5+SQRT($C$4)*H658)^0.5</f>
        <v/>
      </c>
      <c r="S658" s="17">
        <f>R658*EXP($C$5+SQRT($C$4)*I658)+(Projection!$I$20+MAX(0,Projection!$H$24-R658)/Projection!$C$4-Projection!$I$21)*EXP($C$5+SQRT($C$4)*I658)^0.5</f>
        <v/>
      </c>
      <c r="T658" s="17">
        <f>S658*EXP($C$5+SQRT($C$4)*J658)+(Projection!$J$20+MAX(0,Projection!$I$24-S658)/Projection!$C$4-Projection!$J$21)*EXP($C$5+SQRT($C$4)*J658)^0.5</f>
        <v/>
      </c>
      <c r="U658" s="17">
        <f>T658*EXP($C$5+SQRT($C$4)*K658)+(Projection!$K$20+MAX(0,Projection!$J$24-T658)/Projection!$C$4-Projection!$K$21)*EXP($C$5+SQRT($C$4)*K658)^0.5</f>
        <v/>
      </c>
      <c r="V658" s="17">
        <f>U658*EXP($C$5+SQRT($C$4)*L658)+(Projection!$L$20+MAX(0,Projection!$K$24-U658)/Projection!$C$4-Projection!$L$21)*EXP($C$5+SQRT($C$4)*L658)^0.5</f>
        <v/>
      </c>
      <c r="W658" s="13">
        <f>M658/Projection!$C$24</f>
        <v/>
      </c>
      <c r="X658" s="13">
        <f>N658/Projection!$D$24</f>
        <v/>
      </c>
      <c r="Y658" s="13">
        <f>O658/Projection!$E$24</f>
        <v/>
      </c>
      <c r="Z658" s="13">
        <f>P658/Projection!$F$24</f>
        <v/>
      </c>
      <c r="AA658" s="13">
        <f>Q658/Projection!$G$24</f>
        <v/>
      </c>
      <c r="AB658" s="13">
        <f>R658/Projection!$H$24</f>
        <v/>
      </c>
      <c r="AC658" s="13">
        <f>S658/Projection!$I$24</f>
        <v/>
      </c>
      <c r="AD658" s="13">
        <f>T658/Projection!$J$24</f>
        <v/>
      </c>
      <c r="AE658" s="13">
        <f>U658/Projection!$K$24</f>
        <v/>
      </c>
      <c r="AF658" s="13">
        <f>V658/Projection!$L$24</f>
        <v/>
      </c>
      <c r="AG658" s="13">
        <f>MIN(W658:AF658)</f>
        <v/>
      </c>
    </row>
    <row r="659">
      <c r="B659" s="2" t="n">
        <v>646</v>
      </c>
      <c r="C659" s="20" t="n">
        <v>0.208974</v>
      </c>
      <c r="D659" s="20" t="n">
        <v>0.959109</v>
      </c>
      <c r="E659" s="20" t="n">
        <v>0.617798</v>
      </c>
      <c r="F659" s="20" t="n">
        <v>-0.724244</v>
      </c>
      <c r="G659" s="20" t="n">
        <v>-1.033926</v>
      </c>
      <c r="H659" s="20" t="n">
        <v>0.80424</v>
      </c>
      <c r="I659" s="20" t="n">
        <v>-1.20014</v>
      </c>
      <c r="J659" s="20" t="n">
        <v>1.908647</v>
      </c>
      <c r="K659" s="20" t="n">
        <v>0.96499</v>
      </c>
      <c r="L659" s="20" t="n">
        <v>0.480814</v>
      </c>
      <c r="M659" s="17">
        <f>Projection!$C$13*EXP($C$5+SQRT($C$4)*C659)+(Projection!$C$20+MAX(0,Projection!$C$14-Projection!$C$13)/Projection!$C$4-Projection!$C$21)*EXP($C$5+SQRT($C$4)*C659)^0.5</f>
        <v/>
      </c>
      <c r="N659" s="17">
        <f>M659*EXP($C$5+SQRT($C$4)*D659)+(Projection!$D$20+MAX(0,Projection!$C$24-M659)/Projection!$C$4-Projection!$D$21)*EXP($C$5+SQRT($C$4)*D659)^0.5</f>
        <v/>
      </c>
      <c r="O659" s="17">
        <f>N659*EXP($C$5+SQRT($C$4)*E659)+(Projection!$E$20+MAX(0,Projection!$D$24-N659)/Projection!$C$4-Projection!$E$21)*EXP($C$5+SQRT($C$4)*E659)^0.5</f>
        <v/>
      </c>
      <c r="P659" s="17">
        <f>O659*EXP($C$5+SQRT($C$4)*F659)+(Projection!$F$20+MAX(0,Projection!$E$24-O659)/Projection!$C$4-Projection!$F$21)*EXP($C$5+SQRT($C$4)*F659)^0.5</f>
        <v/>
      </c>
      <c r="Q659" s="17">
        <f>P659*EXP($C$5+SQRT($C$4)*G659)+(Projection!$G$20+MAX(0,Projection!$F$24-P659)/Projection!$C$4-Projection!$G$21)*EXP($C$5+SQRT($C$4)*G659)^0.5</f>
        <v/>
      </c>
      <c r="R659" s="17">
        <f>Q659*EXP($C$5+SQRT($C$4)*H659)+(Projection!$H$20+MAX(0,Projection!$G$24-Q659)/Projection!$C$4-Projection!$H$21)*EXP($C$5+SQRT($C$4)*H659)^0.5</f>
        <v/>
      </c>
      <c r="S659" s="17">
        <f>R659*EXP($C$5+SQRT($C$4)*I659)+(Projection!$I$20+MAX(0,Projection!$H$24-R659)/Projection!$C$4-Projection!$I$21)*EXP($C$5+SQRT($C$4)*I659)^0.5</f>
        <v/>
      </c>
      <c r="T659" s="17">
        <f>S659*EXP($C$5+SQRT($C$4)*J659)+(Projection!$J$20+MAX(0,Projection!$I$24-S659)/Projection!$C$4-Projection!$J$21)*EXP($C$5+SQRT($C$4)*J659)^0.5</f>
        <v/>
      </c>
      <c r="U659" s="17">
        <f>T659*EXP($C$5+SQRT($C$4)*K659)+(Projection!$K$20+MAX(0,Projection!$J$24-T659)/Projection!$C$4-Projection!$K$21)*EXP($C$5+SQRT($C$4)*K659)^0.5</f>
        <v/>
      </c>
      <c r="V659" s="17">
        <f>U659*EXP($C$5+SQRT($C$4)*L659)+(Projection!$L$20+MAX(0,Projection!$K$24-U659)/Projection!$C$4-Projection!$L$21)*EXP($C$5+SQRT($C$4)*L659)^0.5</f>
        <v/>
      </c>
      <c r="W659" s="13">
        <f>M659/Projection!$C$24</f>
        <v/>
      </c>
      <c r="X659" s="13">
        <f>N659/Projection!$D$24</f>
        <v/>
      </c>
      <c r="Y659" s="13">
        <f>O659/Projection!$E$24</f>
        <v/>
      </c>
      <c r="Z659" s="13">
        <f>P659/Projection!$F$24</f>
        <v/>
      </c>
      <c r="AA659" s="13">
        <f>Q659/Projection!$G$24</f>
        <v/>
      </c>
      <c r="AB659" s="13">
        <f>R659/Projection!$H$24</f>
        <v/>
      </c>
      <c r="AC659" s="13">
        <f>S659/Projection!$I$24</f>
        <v/>
      </c>
      <c r="AD659" s="13">
        <f>T659/Projection!$J$24</f>
        <v/>
      </c>
      <c r="AE659" s="13">
        <f>U659/Projection!$K$24</f>
        <v/>
      </c>
      <c r="AF659" s="13">
        <f>V659/Projection!$L$24</f>
        <v/>
      </c>
      <c r="AG659" s="13">
        <f>MIN(W659:AF659)</f>
        <v/>
      </c>
    </row>
    <row r="660">
      <c r="B660" s="2" t="n">
        <v>647</v>
      </c>
      <c r="C660" s="20" t="n">
        <v>1.38085</v>
      </c>
      <c r="D660" s="20" t="n">
        <v>-0.121447</v>
      </c>
      <c r="E660" s="20" t="n">
        <v>1.007598</v>
      </c>
      <c r="F660" s="20" t="n">
        <v>0.356191</v>
      </c>
      <c r="G660" s="20" t="n">
        <v>0.185907</v>
      </c>
      <c r="H660" s="20" t="n">
        <v>0.344867</v>
      </c>
      <c r="I660" s="20" t="n">
        <v>0.983555</v>
      </c>
      <c r="J660" s="20" t="n">
        <v>-0.881674</v>
      </c>
      <c r="K660" s="20" t="n">
        <v>-1.044809</v>
      </c>
      <c r="L660" s="20" t="n">
        <v>0.315996</v>
      </c>
      <c r="M660" s="17">
        <f>Projection!$C$13*EXP($C$5+SQRT($C$4)*C660)+(Projection!$C$20+MAX(0,Projection!$C$14-Projection!$C$13)/Projection!$C$4-Projection!$C$21)*EXP($C$5+SQRT($C$4)*C660)^0.5</f>
        <v/>
      </c>
      <c r="N660" s="17">
        <f>M660*EXP($C$5+SQRT($C$4)*D660)+(Projection!$D$20+MAX(0,Projection!$C$24-M660)/Projection!$C$4-Projection!$D$21)*EXP($C$5+SQRT($C$4)*D660)^0.5</f>
        <v/>
      </c>
      <c r="O660" s="17">
        <f>N660*EXP($C$5+SQRT($C$4)*E660)+(Projection!$E$20+MAX(0,Projection!$D$24-N660)/Projection!$C$4-Projection!$E$21)*EXP($C$5+SQRT($C$4)*E660)^0.5</f>
        <v/>
      </c>
      <c r="P660" s="17">
        <f>O660*EXP($C$5+SQRT($C$4)*F660)+(Projection!$F$20+MAX(0,Projection!$E$24-O660)/Projection!$C$4-Projection!$F$21)*EXP($C$5+SQRT($C$4)*F660)^0.5</f>
        <v/>
      </c>
      <c r="Q660" s="17">
        <f>P660*EXP($C$5+SQRT($C$4)*G660)+(Projection!$G$20+MAX(0,Projection!$F$24-P660)/Projection!$C$4-Projection!$G$21)*EXP($C$5+SQRT($C$4)*G660)^0.5</f>
        <v/>
      </c>
      <c r="R660" s="17">
        <f>Q660*EXP($C$5+SQRT($C$4)*H660)+(Projection!$H$20+MAX(0,Projection!$G$24-Q660)/Projection!$C$4-Projection!$H$21)*EXP($C$5+SQRT($C$4)*H660)^0.5</f>
        <v/>
      </c>
      <c r="S660" s="17">
        <f>R660*EXP($C$5+SQRT($C$4)*I660)+(Projection!$I$20+MAX(0,Projection!$H$24-R660)/Projection!$C$4-Projection!$I$21)*EXP($C$5+SQRT($C$4)*I660)^0.5</f>
        <v/>
      </c>
      <c r="T660" s="17">
        <f>S660*EXP($C$5+SQRT($C$4)*J660)+(Projection!$J$20+MAX(0,Projection!$I$24-S660)/Projection!$C$4-Projection!$J$21)*EXP($C$5+SQRT($C$4)*J660)^0.5</f>
        <v/>
      </c>
      <c r="U660" s="17">
        <f>T660*EXP($C$5+SQRT($C$4)*K660)+(Projection!$K$20+MAX(0,Projection!$J$24-T660)/Projection!$C$4-Projection!$K$21)*EXP($C$5+SQRT($C$4)*K660)^0.5</f>
        <v/>
      </c>
      <c r="V660" s="17">
        <f>U660*EXP($C$5+SQRT($C$4)*L660)+(Projection!$L$20+MAX(0,Projection!$K$24-U660)/Projection!$C$4-Projection!$L$21)*EXP($C$5+SQRT($C$4)*L660)^0.5</f>
        <v/>
      </c>
      <c r="W660" s="13">
        <f>M660/Projection!$C$24</f>
        <v/>
      </c>
      <c r="X660" s="13">
        <f>N660/Projection!$D$24</f>
        <v/>
      </c>
      <c r="Y660" s="13">
        <f>O660/Projection!$E$24</f>
        <v/>
      </c>
      <c r="Z660" s="13">
        <f>P660/Projection!$F$24</f>
        <v/>
      </c>
      <c r="AA660" s="13">
        <f>Q660/Projection!$G$24</f>
        <v/>
      </c>
      <c r="AB660" s="13">
        <f>R660/Projection!$H$24</f>
        <v/>
      </c>
      <c r="AC660" s="13">
        <f>S660/Projection!$I$24</f>
        <v/>
      </c>
      <c r="AD660" s="13">
        <f>T660/Projection!$J$24</f>
        <v/>
      </c>
      <c r="AE660" s="13">
        <f>U660/Projection!$K$24</f>
        <v/>
      </c>
      <c r="AF660" s="13">
        <f>V660/Projection!$L$24</f>
        <v/>
      </c>
      <c r="AG660" s="13">
        <f>MIN(W660:AF660)</f>
        <v/>
      </c>
    </row>
    <row r="661">
      <c r="B661" s="2" t="n">
        <v>648</v>
      </c>
      <c r="C661" s="20" t="n">
        <v>-0.947615</v>
      </c>
      <c r="D661" s="20" t="n">
        <v>-0.038727</v>
      </c>
      <c r="E661" s="20" t="n">
        <v>-2.353881</v>
      </c>
      <c r="F661" s="20" t="n">
        <v>-2.006374</v>
      </c>
      <c r="G661" s="20" t="n">
        <v>-0.157442</v>
      </c>
      <c r="H661" s="20" t="n">
        <v>-2.100177</v>
      </c>
      <c r="I661" s="20" t="n">
        <v>-0.951249</v>
      </c>
      <c r="J661" s="20" t="n">
        <v>0.879768</v>
      </c>
      <c r="K661" s="20" t="n">
        <v>0.779521</v>
      </c>
      <c r="L661" s="20" t="n">
        <v>1.166477</v>
      </c>
      <c r="M661" s="17">
        <f>Projection!$C$13*EXP($C$5+SQRT($C$4)*C661)+(Projection!$C$20+MAX(0,Projection!$C$14-Projection!$C$13)/Projection!$C$4-Projection!$C$21)*EXP($C$5+SQRT($C$4)*C661)^0.5</f>
        <v/>
      </c>
      <c r="N661" s="17">
        <f>M661*EXP($C$5+SQRT($C$4)*D661)+(Projection!$D$20+MAX(0,Projection!$C$24-M661)/Projection!$C$4-Projection!$D$21)*EXP($C$5+SQRT($C$4)*D661)^0.5</f>
        <v/>
      </c>
      <c r="O661" s="17">
        <f>N661*EXP($C$5+SQRT($C$4)*E661)+(Projection!$E$20+MAX(0,Projection!$D$24-N661)/Projection!$C$4-Projection!$E$21)*EXP($C$5+SQRT($C$4)*E661)^0.5</f>
        <v/>
      </c>
      <c r="P661" s="17">
        <f>O661*EXP($C$5+SQRT($C$4)*F661)+(Projection!$F$20+MAX(0,Projection!$E$24-O661)/Projection!$C$4-Projection!$F$21)*EXP($C$5+SQRT($C$4)*F661)^0.5</f>
        <v/>
      </c>
      <c r="Q661" s="17">
        <f>P661*EXP($C$5+SQRT($C$4)*G661)+(Projection!$G$20+MAX(0,Projection!$F$24-P661)/Projection!$C$4-Projection!$G$21)*EXP($C$5+SQRT($C$4)*G661)^0.5</f>
        <v/>
      </c>
      <c r="R661" s="17">
        <f>Q661*EXP($C$5+SQRT($C$4)*H661)+(Projection!$H$20+MAX(0,Projection!$G$24-Q661)/Projection!$C$4-Projection!$H$21)*EXP($C$5+SQRT($C$4)*H661)^0.5</f>
        <v/>
      </c>
      <c r="S661" s="17">
        <f>R661*EXP($C$5+SQRT($C$4)*I661)+(Projection!$I$20+MAX(0,Projection!$H$24-R661)/Projection!$C$4-Projection!$I$21)*EXP($C$5+SQRT($C$4)*I661)^0.5</f>
        <v/>
      </c>
      <c r="T661" s="17">
        <f>S661*EXP($C$5+SQRT($C$4)*J661)+(Projection!$J$20+MAX(0,Projection!$I$24-S661)/Projection!$C$4-Projection!$J$21)*EXP($C$5+SQRT($C$4)*J661)^0.5</f>
        <v/>
      </c>
      <c r="U661" s="17">
        <f>T661*EXP($C$5+SQRT($C$4)*K661)+(Projection!$K$20+MAX(0,Projection!$J$24-T661)/Projection!$C$4-Projection!$K$21)*EXP($C$5+SQRT($C$4)*K661)^0.5</f>
        <v/>
      </c>
      <c r="V661" s="17">
        <f>U661*EXP($C$5+SQRT($C$4)*L661)+(Projection!$L$20+MAX(0,Projection!$K$24-U661)/Projection!$C$4-Projection!$L$21)*EXP($C$5+SQRT($C$4)*L661)^0.5</f>
        <v/>
      </c>
      <c r="W661" s="13">
        <f>M661/Projection!$C$24</f>
        <v/>
      </c>
      <c r="X661" s="13">
        <f>N661/Projection!$D$24</f>
        <v/>
      </c>
      <c r="Y661" s="13">
        <f>O661/Projection!$E$24</f>
        <v/>
      </c>
      <c r="Z661" s="13">
        <f>P661/Projection!$F$24</f>
        <v/>
      </c>
      <c r="AA661" s="13">
        <f>Q661/Projection!$G$24</f>
        <v/>
      </c>
      <c r="AB661" s="13">
        <f>R661/Projection!$H$24</f>
        <v/>
      </c>
      <c r="AC661" s="13">
        <f>S661/Projection!$I$24</f>
        <v/>
      </c>
      <c r="AD661" s="13">
        <f>T661/Projection!$J$24</f>
        <v/>
      </c>
      <c r="AE661" s="13">
        <f>U661/Projection!$K$24</f>
        <v/>
      </c>
      <c r="AF661" s="13">
        <f>V661/Projection!$L$24</f>
        <v/>
      </c>
      <c r="AG661" s="13">
        <f>MIN(W661:AF661)</f>
        <v/>
      </c>
    </row>
    <row r="662">
      <c r="B662" s="2" t="n">
        <v>649</v>
      </c>
      <c r="C662" s="20" t="n">
        <v>-0.337007</v>
      </c>
      <c r="D662" s="20" t="n">
        <v>0.183381</v>
      </c>
      <c r="E662" s="20" t="n">
        <v>1.042096</v>
      </c>
      <c r="F662" s="20" t="n">
        <v>0.11341</v>
      </c>
      <c r="G662" s="20" t="n">
        <v>2.548601</v>
      </c>
      <c r="H662" s="20" t="n">
        <v>-0.952476</v>
      </c>
      <c r="I662" s="20" t="n">
        <v>2.878467</v>
      </c>
      <c r="J662" s="20" t="n">
        <v>-0.173368</v>
      </c>
      <c r="K662" s="20" t="n">
        <v>0.668237</v>
      </c>
      <c r="L662" s="20" t="n">
        <v>0.222471</v>
      </c>
      <c r="M662" s="17">
        <f>Projection!$C$13*EXP($C$5+SQRT($C$4)*C662)+(Projection!$C$20+MAX(0,Projection!$C$14-Projection!$C$13)/Projection!$C$4-Projection!$C$21)*EXP($C$5+SQRT($C$4)*C662)^0.5</f>
        <v/>
      </c>
      <c r="N662" s="17">
        <f>M662*EXP($C$5+SQRT($C$4)*D662)+(Projection!$D$20+MAX(0,Projection!$C$24-M662)/Projection!$C$4-Projection!$D$21)*EXP($C$5+SQRT($C$4)*D662)^0.5</f>
        <v/>
      </c>
      <c r="O662" s="17">
        <f>N662*EXP($C$5+SQRT($C$4)*E662)+(Projection!$E$20+MAX(0,Projection!$D$24-N662)/Projection!$C$4-Projection!$E$21)*EXP($C$5+SQRT($C$4)*E662)^0.5</f>
        <v/>
      </c>
      <c r="P662" s="17">
        <f>O662*EXP($C$5+SQRT($C$4)*F662)+(Projection!$F$20+MAX(0,Projection!$E$24-O662)/Projection!$C$4-Projection!$F$21)*EXP($C$5+SQRT($C$4)*F662)^0.5</f>
        <v/>
      </c>
      <c r="Q662" s="17">
        <f>P662*EXP($C$5+SQRT($C$4)*G662)+(Projection!$G$20+MAX(0,Projection!$F$24-P662)/Projection!$C$4-Projection!$G$21)*EXP($C$5+SQRT($C$4)*G662)^0.5</f>
        <v/>
      </c>
      <c r="R662" s="17">
        <f>Q662*EXP($C$5+SQRT($C$4)*H662)+(Projection!$H$20+MAX(0,Projection!$G$24-Q662)/Projection!$C$4-Projection!$H$21)*EXP($C$5+SQRT($C$4)*H662)^0.5</f>
        <v/>
      </c>
      <c r="S662" s="17">
        <f>R662*EXP($C$5+SQRT($C$4)*I662)+(Projection!$I$20+MAX(0,Projection!$H$24-R662)/Projection!$C$4-Projection!$I$21)*EXP($C$5+SQRT($C$4)*I662)^0.5</f>
        <v/>
      </c>
      <c r="T662" s="17">
        <f>S662*EXP($C$5+SQRT($C$4)*J662)+(Projection!$J$20+MAX(0,Projection!$I$24-S662)/Projection!$C$4-Projection!$J$21)*EXP($C$5+SQRT($C$4)*J662)^0.5</f>
        <v/>
      </c>
      <c r="U662" s="17">
        <f>T662*EXP($C$5+SQRT($C$4)*K662)+(Projection!$K$20+MAX(0,Projection!$J$24-T662)/Projection!$C$4-Projection!$K$21)*EXP($C$5+SQRT($C$4)*K662)^0.5</f>
        <v/>
      </c>
      <c r="V662" s="17">
        <f>U662*EXP($C$5+SQRT($C$4)*L662)+(Projection!$L$20+MAX(0,Projection!$K$24-U662)/Projection!$C$4-Projection!$L$21)*EXP($C$5+SQRT($C$4)*L662)^0.5</f>
        <v/>
      </c>
      <c r="W662" s="13">
        <f>M662/Projection!$C$24</f>
        <v/>
      </c>
      <c r="X662" s="13">
        <f>N662/Projection!$D$24</f>
        <v/>
      </c>
      <c r="Y662" s="13">
        <f>O662/Projection!$E$24</f>
        <v/>
      </c>
      <c r="Z662" s="13">
        <f>P662/Projection!$F$24</f>
        <v/>
      </c>
      <c r="AA662" s="13">
        <f>Q662/Projection!$G$24</f>
        <v/>
      </c>
      <c r="AB662" s="13">
        <f>R662/Projection!$H$24</f>
        <v/>
      </c>
      <c r="AC662" s="13">
        <f>S662/Projection!$I$24</f>
        <v/>
      </c>
      <c r="AD662" s="13">
        <f>T662/Projection!$J$24</f>
        <v/>
      </c>
      <c r="AE662" s="13">
        <f>U662/Projection!$K$24</f>
        <v/>
      </c>
      <c r="AF662" s="13">
        <f>V662/Projection!$L$24</f>
        <v/>
      </c>
      <c r="AG662" s="13">
        <f>MIN(W662:AF662)</f>
        <v/>
      </c>
    </row>
    <row r="663">
      <c r="B663" s="2" t="n">
        <v>650</v>
      </c>
      <c r="C663" s="20" t="n">
        <v>1.350552</v>
      </c>
      <c r="D663" s="20" t="n">
        <v>-0.351751</v>
      </c>
      <c r="E663" s="20" t="n">
        <v>-0.241248</v>
      </c>
      <c r="F663" s="20" t="n">
        <v>0.557127</v>
      </c>
      <c r="G663" s="20" t="n">
        <v>-1.618356</v>
      </c>
      <c r="H663" s="20" t="n">
        <v>0.430815</v>
      </c>
      <c r="I663" s="20" t="n">
        <v>0.535572</v>
      </c>
      <c r="J663" s="20" t="n">
        <v>-0.491539</v>
      </c>
      <c r="K663" s="20" t="n">
        <v>0.266534</v>
      </c>
      <c r="L663" s="20" t="n">
        <v>-0.767755</v>
      </c>
      <c r="M663" s="17">
        <f>Projection!$C$13*EXP($C$5+SQRT($C$4)*C663)+(Projection!$C$20+MAX(0,Projection!$C$14-Projection!$C$13)/Projection!$C$4-Projection!$C$21)*EXP($C$5+SQRT($C$4)*C663)^0.5</f>
        <v/>
      </c>
      <c r="N663" s="17">
        <f>M663*EXP($C$5+SQRT($C$4)*D663)+(Projection!$D$20+MAX(0,Projection!$C$24-M663)/Projection!$C$4-Projection!$D$21)*EXP($C$5+SQRT($C$4)*D663)^0.5</f>
        <v/>
      </c>
      <c r="O663" s="17">
        <f>N663*EXP($C$5+SQRT($C$4)*E663)+(Projection!$E$20+MAX(0,Projection!$D$24-N663)/Projection!$C$4-Projection!$E$21)*EXP($C$5+SQRT($C$4)*E663)^0.5</f>
        <v/>
      </c>
      <c r="P663" s="17">
        <f>O663*EXP($C$5+SQRT($C$4)*F663)+(Projection!$F$20+MAX(0,Projection!$E$24-O663)/Projection!$C$4-Projection!$F$21)*EXP($C$5+SQRT($C$4)*F663)^0.5</f>
        <v/>
      </c>
      <c r="Q663" s="17">
        <f>P663*EXP($C$5+SQRT($C$4)*G663)+(Projection!$G$20+MAX(0,Projection!$F$24-P663)/Projection!$C$4-Projection!$G$21)*EXP($C$5+SQRT($C$4)*G663)^0.5</f>
        <v/>
      </c>
      <c r="R663" s="17">
        <f>Q663*EXP($C$5+SQRT($C$4)*H663)+(Projection!$H$20+MAX(0,Projection!$G$24-Q663)/Projection!$C$4-Projection!$H$21)*EXP($C$5+SQRT($C$4)*H663)^0.5</f>
        <v/>
      </c>
      <c r="S663" s="17">
        <f>R663*EXP($C$5+SQRT($C$4)*I663)+(Projection!$I$20+MAX(0,Projection!$H$24-R663)/Projection!$C$4-Projection!$I$21)*EXP($C$5+SQRT($C$4)*I663)^0.5</f>
        <v/>
      </c>
      <c r="T663" s="17">
        <f>S663*EXP($C$5+SQRT($C$4)*J663)+(Projection!$J$20+MAX(0,Projection!$I$24-S663)/Projection!$C$4-Projection!$J$21)*EXP($C$5+SQRT($C$4)*J663)^0.5</f>
        <v/>
      </c>
      <c r="U663" s="17">
        <f>T663*EXP($C$5+SQRT($C$4)*K663)+(Projection!$K$20+MAX(0,Projection!$J$24-T663)/Projection!$C$4-Projection!$K$21)*EXP($C$5+SQRT($C$4)*K663)^0.5</f>
        <v/>
      </c>
      <c r="V663" s="17">
        <f>U663*EXP($C$5+SQRT($C$4)*L663)+(Projection!$L$20+MAX(0,Projection!$K$24-U663)/Projection!$C$4-Projection!$L$21)*EXP($C$5+SQRT($C$4)*L663)^0.5</f>
        <v/>
      </c>
      <c r="W663" s="13">
        <f>M663/Projection!$C$24</f>
        <v/>
      </c>
      <c r="X663" s="13">
        <f>N663/Projection!$D$24</f>
        <v/>
      </c>
      <c r="Y663" s="13">
        <f>O663/Projection!$E$24</f>
        <v/>
      </c>
      <c r="Z663" s="13">
        <f>P663/Projection!$F$24</f>
        <v/>
      </c>
      <c r="AA663" s="13">
        <f>Q663/Projection!$G$24</f>
        <v/>
      </c>
      <c r="AB663" s="13">
        <f>R663/Projection!$H$24</f>
        <v/>
      </c>
      <c r="AC663" s="13">
        <f>S663/Projection!$I$24</f>
        <v/>
      </c>
      <c r="AD663" s="13">
        <f>T663/Projection!$J$24</f>
        <v/>
      </c>
      <c r="AE663" s="13">
        <f>U663/Projection!$K$24</f>
        <v/>
      </c>
      <c r="AF663" s="13">
        <f>V663/Projection!$L$24</f>
        <v/>
      </c>
      <c r="AG663" s="13">
        <f>MIN(W663:AF663)</f>
        <v/>
      </c>
    </row>
    <row r="664">
      <c r="B664" s="2" t="n">
        <v>651</v>
      </c>
      <c r="C664" s="20" t="n">
        <v>0.684909</v>
      </c>
      <c r="D664" s="20" t="n">
        <v>0.258003</v>
      </c>
      <c r="E664" s="20" t="n">
        <v>0.23221</v>
      </c>
      <c r="F664" s="20" t="n">
        <v>-0.086408</v>
      </c>
      <c r="G664" s="20" t="n">
        <v>0.190226</v>
      </c>
      <c r="H664" s="20" t="n">
        <v>0.688728</v>
      </c>
      <c r="I664" s="20" t="n">
        <v>0.94761</v>
      </c>
      <c r="J664" s="20" t="n">
        <v>-0.181646</v>
      </c>
      <c r="K664" s="20" t="n">
        <v>-1.987328</v>
      </c>
      <c r="L664" s="20" t="n">
        <v>-1.752429</v>
      </c>
      <c r="M664" s="17">
        <f>Projection!$C$13*EXP($C$5+SQRT($C$4)*C664)+(Projection!$C$20+MAX(0,Projection!$C$14-Projection!$C$13)/Projection!$C$4-Projection!$C$21)*EXP($C$5+SQRT($C$4)*C664)^0.5</f>
        <v/>
      </c>
      <c r="N664" s="17">
        <f>M664*EXP($C$5+SQRT($C$4)*D664)+(Projection!$D$20+MAX(0,Projection!$C$24-M664)/Projection!$C$4-Projection!$D$21)*EXP($C$5+SQRT($C$4)*D664)^0.5</f>
        <v/>
      </c>
      <c r="O664" s="17">
        <f>N664*EXP($C$5+SQRT($C$4)*E664)+(Projection!$E$20+MAX(0,Projection!$D$24-N664)/Projection!$C$4-Projection!$E$21)*EXP($C$5+SQRT($C$4)*E664)^0.5</f>
        <v/>
      </c>
      <c r="P664" s="17">
        <f>O664*EXP($C$5+SQRT($C$4)*F664)+(Projection!$F$20+MAX(0,Projection!$E$24-O664)/Projection!$C$4-Projection!$F$21)*EXP($C$5+SQRT($C$4)*F664)^0.5</f>
        <v/>
      </c>
      <c r="Q664" s="17">
        <f>P664*EXP($C$5+SQRT($C$4)*G664)+(Projection!$G$20+MAX(0,Projection!$F$24-P664)/Projection!$C$4-Projection!$G$21)*EXP($C$5+SQRT($C$4)*G664)^0.5</f>
        <v/>
      </c>
      <c r="R664" s="17">
        <f>Q664*EXP($C$5+SQRT($C$4)*H664)+(Projection!$H$20+MAX(0,Projection!$G$24-Q664)/Projection!$C$4-Projection!$H$21)*EXP($C$5+SQRT($C$4)*H664)^0.5</f>
        <v/>
      </c>
      <c r="S664" s="17">
        <f>R664*EXP($C$5+SQRT($C$4)*I664)+(Projection!$I$20+MAX(0,Projection!$H$24-R664)/Projection!$C$4-Projection!$I$21)*EXP($C$5+SQRT($C$4)*I664)^0.5</f>
        <v/>
      </c>
      <c r="T664" s="17">
        <f>S664*EXP($C$5+SQRT($C$4)*J664)+(Projection!$J$20+MAX(0,Projection!$I$24-S664)/Projection!$C$4-Projection!$J$21)*EXP($C$5+SQRT($C$4)*J664)^0.5</f>
        <v/>
      </c>
      <c r="U664" s="17">
        <f>T664*EXP($C$5+SQRT($C$4)*K664)+(Projection!$K$20+MAX(0,Projection!$J$24-T664)/Projection!$C$4-Projection!$K$21)*EXP($C$5+SQRT($C$4)*K664)^0.5</f>
        <v/>
      </c>
      <c r="V664" s="17">
        <f>U664*EXP($C$5+SQRT($C$4)*L664)+(Projection!$L$20+MAX(0,Projection!$K$24-U664)/Projection!$C$4-Projection!$L$21)*EXP($C$5+SQRT($C$4)*L664)^0.5</f>
        <v/>
      </c>
      <c r="W664" s="13">
        <f>M664/Projection!$C$24</f>
        <v/>
      </c>
      <c r="X664" s="13">
        <f>N664/Projection!$D$24</f>
        <v/>
      </c>
      <c r="Y664" s="13">
        <f>O664/Projection!$E$24</f>
        <v/>
      </c>
      <c r="Z664" s="13">
        <f>P664/Projection!$F$24</f>
        <v/>
      </c>
      <c r="AA664" s="13">
        <f>Q664/Projection!$G$24</f>
        <v/>
      </c>
      <c r="AB664" s="13">
        <f>R664/Projection!$H$24</f>
        <v/>
      </c>
      <c r="AC664" s="13">
        <f>S664/Projection!$I$24</f>
        <v/>
      </c>
      <c r="AD664" s="13">
        <f>T664/Projection!$J$24</f>
        <v/>
      </c>
      <c r="AE664" s="13">
        <f>U664/Projection!$K$24</f>
        <v/>
      </c>
      <c r="AF664" s="13">
        <f>V664/Projection!$L$24</f>
        <v/>
      </c>
      <c r="AG664" s="13">
        <f>MIN(W664:AF664)</f>
        <v/>
      </c>
    </row>
    <row r="665">
      <c r="B665" s="2" t="n">
        <v>652</v>
      </c>
      <c r="C665" s="20" t="n">
        <v>-1.247042</v>
      </c>
      <c r="D665" s="20" t="n">
        <v>0.279594</v>
      </c>
      <c r="E665" s="20" t="n">
        <v>0.116204</v>
      </c>
      <c r="F665" s="20" t="n">
        <v>-1.329296</v>
      </c>
      <c r="G665" s="20" t="n">
        <v>0.283901</v>
      </c>
      <c r="H665" s="20" t="n">
        <v>0.802115</v>
      </c>
      <c r="I665" s="20" t="n">
        <v>-1.210925</v>
      </c>
      <c r="J665" s="20" t="n">
        <v>1.964725</v>
      </c>
      <c r="K665" s="20" t="n">
        <v>-0.978955</v>
      </c>
      <c r="L665" s="20" t="n">
        <v>-0.199334</v>
      </c>
      <c r="M665" s="17">
        <f>Projection!$C$13*EXP($C$5+SQRT($C$4)*C665)+(Projection!$C$20+MAX(0,Projection!$C$14-Projection!$C$13)/Projection!$C$4-Projection!$C$21)*EXP($C$5+SQRT($C$4)*C665)^0.5</f>
        <v/>
      </c>
      <c r="N665" s="17">
        <f>M665*EXP($C$5+SQRT($C$4)*D665)+(Projection!$D$20+MAX(0,Projection!$C$24-M665)/Projection!$C$4-Projection!$D$21)*EXP($C$5+SQRT($C$4)*D665)^0.5</f>
        <v/>
      </c>
      <c r="O665" s="17">
        <f>N665*EXP($C$5+SQRT($C$4)*E665)+(Projection!$E$20+MAX(0,Projection!$D$24-N665)/Projection!$C$4-Projection!$E$21)*EXP($C$5+SQRT($C$4)*E665)^0.5</f>
        <v/>
      </c>
      <c r="P665" s="17">
        <f>O665*EXP($C$5+SQRT($C$4)*F665)+(Projection!$F$20+MAX(0,Projection!$E$24-O665)/Projection!$C$4-Projection!$F$21)*EXP($C$5+SQRT($C$4)*F665)^0.5</f>
        <v/>
      </c>
      <c r="Q665" s="17">
        <f>P665*EXP($C$5+SQRT($C$4)*G665)+(Projection!$G$20+MAX(0,Projection!$F$24-P665)/Projection!$C$4-Projection!$G$21)*EXP($C$5+SQRT($C$4)*G665)^0.5</f>
        <v/>
      </c>
      <c r="R665" s="17">
        <f>Q665*EXP($C$5+SQRT($C$4)*H665)+(Projection!$H$20+MAX(0,Projection!$G$24-Q665)/Projection!$C$4-Projection!$H$21)*EXP($C$5+SQRT($C$4)*H665)^0.5</f>
        <v/>
      </c>
      <c r="S665" s="17">
        <f>R665*EXP($C$5+SQRT($C$4)*I665)+(Projection!$I$20+MAX(0,Projection!$H$24-R665)/Projection!$C$4-Projection!$I$21)*EXP($C$5+SQRT($C$4)*I665)^0.5</f>
        <v/>
      </c>
      <c r="T665" s="17">
        <f>S665*EXP($C$5+SQRT($C$4)*J665)+(Projection!$J$20+MAX(0,Projection!$I$24-S665)/Projection!$C$4-Projection!$J$21)*EXP($C$5+SQRT($C$4)*J665)^0.5</f>
        <v/>
      </c>
      <c r="U665" s="17">
        <f>T665*EXP($C$5+SQRT($C$4)*K665)+(Projection!$K$20+MAX(0,Projection!$J$24-T665)/Projection!$C$4-Projection!$K$21)*EXP($C$5+SQRT($C$4)*K665)^0.5</f>
        <v/>
      </c>
      <c r="V665" s="17">
        <f>U665*EXP($C$5+SQRT($C$4)*L665)+(Projection!$L$20+MAX(0,Projection!$K$24-U665)/Projection!$C$4-Projection!$L$21)*EXP($C$5+SQRT($C$4)*L665)^0.5</f>
        <v/>
      </c>
      <c r="W665" s="13">
        <f>M665/Projection!$C$24</f>
        <v/>
      </c>
      <c r="X665" s="13">
        <f>N665/Projection!$D$24</f>
        <v/>
      </c>
      <c r="Y665" s="13">
        <f>O665/Projection!$E$24</f>
        <v/>
      </c>
      <c r="Z665" s="13">
        <f>P665/Projection!$F$24</f>
        <v/>
      </c>
      <c r="AA665" s="13">
        <f>Q665/Projection!$G$24</f>
        <v/>
      </c>
      <c r="AB665" s="13">
        <f>R665/Projection!$H$24</f>
        <v/>
      </c>
      <c r="AC665" s="13">
        <f>S665/Projection!$I$24</f>
        <v/>
      </c>
      <c r="AD665" s="13">
        <f>T665/Projection!$J$24</f>
        <v/>
      </c>
      <c r="AE665" s="13">
        <f>U665/Projection!$K$24</f>
        <v/>
      </c>
      <c r="AF665" s="13">
        <f>V665/Projection!$L$24</f>
        <v/>
      </c>
      <c r="AG665" s="13">
        <f>MIN(W665:AF665)</f>
        <v/>
      </c>
    </row>
    <row r="666">
      <c r="B666" s="2" t="n">
        <v>653</v>
      </c>
      <c r="C666" s="20" t="n">
        <v>-1.320139</v>
      </c>
      <c r="D666" s="20" t="n">
        <v>-0.732943</v>
      </c>
      <c r="E666" s="20" t="n">
        <v>0.382131</v>
      </c>
      <c r="F666" s="20" t="n">
        <v>1.450362</v>
      </c>
      <c r="G666" s="20" t="n">
        <v>0.600561</v>
      </c>
      <c r="H666" s="20" t="n">
        <v>-0.140888</v>
      </c>
      <c r="I666" s="20" t="n">
        <v>-1.18496</v>
      </c>
      <c r="J666" s="20" t="n">
        <v>-0.086267</v>
      </c>
      <c r="K666" s="20" t="n">
        <v>-0.549978</v>
      </c>
      <c r="L666" s="20" t="n">
        <v>0.471407</v>
      </c>
      <c r="M666" s="17">
        <f>Projection!$C$13*EXP($C$5+SQRT($C$4)*C666)+(Projection!$C$20+MAX(0,Projection!$C$14-Projection!$C$13)/Projection!$C$4-Projection!$C$21)*EXP($C$5+SQRT($C$4)*C666)^0.5</f>
        <v/>
      </c>
      <c r="N666" s="17">
        <f>M666*EXP($C$5+SQRT($C$4)*D666)+(Projection!$D$20+MAX(0,Projection!$C$24-M666)/Projection!$C$4-Projection!$D$21)*EXP($C$5+SQRT($C$4)*D666)^0.5</f>
        <v/>
      </c>
      <c r="O666" s="17">
        <f>N666*EXP($C$5+SQRT($C$4)*E666)+(Projection!$E$20+MAX(0,Projection!$D$24-N666)/Projection!$C$4-Projection!$E$21)*EXP($C$5+SQRT($C$4)*E666)^0.5</f>
        <v/>
      </c>
      <c r="P666" s="17">
        <f>O666*EXP($C$5+SQRT($C$4)*F666)+(Projection!$F$20+MAX(0,Projection!$E$24-O666)/Projection!$C$4-Projection!$F$21)*EXP($C$5+SQRT($C$4)*F666)^0.5</f>
        <v/>
      </c>
      <c r="Q666" s="17">
        <f>P666*EXP($C$5+SQRT($C$4)*G666)+(Projection!$G$20+MAX(0,Projection!$F$24-P666)/Projection!$C$4-Projection!$G$21)*EXP($C$5+SQRT($C$4)*G666)^0.5</f>
        <v/>
      </c>
      <c r="R666" s="17">
        <f>Q666*EXP($C$5+SQRT($C$4)*H666)+(Projection!$H$20+MAX(0,Projection!$G$24-Q666)/Projection!$C$4-Projection!$H$21)*EXP($C$5+SQRT($C$4)*H666)^0.5</f>
        <v/>
      </c>
      <c r="S666" s="17">
        <f>R666*EXP($C$5+SQRT($C$4)*I666)+(Projection!$I$20+MAX(0,Projection!$H$24-R666)/Projection!$C$4-Projection!$I$21)*EXP($C$5+SQRT($C$4)*I666)^0.5</f>
        <v/>
      </c>
      <c r="T666" s="17">
        <f>S666*EXP($C$5+SQRT($C$4)*J666)+(Projection!$J$20+MAX(0,Projection!$I$24-S666)/Projection!$C$4-Projection!$J$21)*EXP($C$5+SQRT($C$4)*J666)^0.5</f>
        <v/>
      </c>
      <c r="U666" s="17">
        <f>T666*EXP($C$5+SQRT($C$4)*K666)+(Projection!$K$20+MAX(0,Projection!$J$24-T666)/Projection!$C$4-Projection!$K$21)*EXP($C$5+SQRT($C$4)*K666)^0.5</f>
        <v/>
      </c>
      <c r="V666" s="17">
        <f>U666*EXP($C$5+SQRT($C$4)*L666)+(Projection!$L$20+MAX(0,Projection!$K$24-U666)/Projection!$C$4-Projection!$L$21)*EXP($C$5+SQRT($C$4)*L666)^0.5</f>
        <v/>
      </c>
      <c r="W666" s="13">
        <f>M666/Projection!$C$24</f>
        <v/>
      </c>
      <c r="X666" s="13">
        <f>N666/Projection!$D$24</f>
        <v/>
      </c>
      <c r="Y666" s="13">
        <f>O666/Projection!$E$24</f>
        <v/>
      </c>
      <c r="Z666" s="13">
        <f>P666/Projection!$F$24</f>
        <v/>
      </c>
      <c r="AA666" s="13">
        <f>Q666/Projection!$G$24</f>
        <v/>
      </c>
      <c r="AB666" s="13">
        <f>R666/Projection!$H$24</f>
        <v/>
      </c>
      <c r="AC666" s="13">
        <f>S666/Projection!$I$24</f>
        <v/>
      </c>
      <c r="AD666" s="13">
        <f>T666/Projection!$J$24</f>
        <v/>
      </c>
      <c r="AE666" s="13">
        <f>U666/Projection!$K$24</f>
        <v/>
      </c>
      <c r="AF666" s="13">
        <f>V666/Projection!$L$24</f>
        <v/>
      </c>
      <c r="AG666" s="13">
        <f>MIN(W666:AF666)</f>
        <v/>
      </c>
    </row>
    <row r="667">
      <c r="B667" s="2" t="n">
        <v>654</v>
      </c>
      <c r="C667" s="20" t="n">
        <v>0.676692</v>
      </c>
      <c r="D667" s="20" t="n">
        <v>0.051471</v>
      </c>
      <c r="E667" s="20" t="n">
        <v>-0.36637</v>
      </c>
      <c r="F667" s="20" t="n">
        <v>-1.653826</v>
      </c>
      <c r="G667" s="20" t="n">
        <v>0.046495</v>
      </c>
      <c r="H667" s="20" t="n">
        <v>1.516117</v>
      </c>
      <c r="I667" s="20" t="n">
        <v>-0.09434099999999999</v>
      </c>
      <c r="J667" s="20" t="n">
        <v>-1.05826</v>
      </c>
      <c r="K667" s="20" t="n">
        <v>0.783047</v>
      </c>
      <c r="L667" s="20" t="n">
        <v>0.119735</v>
      </c>
      <c r="M667" s="17">
        <f>Projection!$C$13*EXP($C$5+SQRT($C$4)*C667)+(Projection!$C$20+MAX(0,Projection!$C$14-Projection!$C$13)/Projection!$C$4-Projection!$C$21)*EXP($C$5+SQRT($C$4)*C667)^0.5</f>
        <v/>
      </c>
      <c r="N667" s="17">
        <f>M667*EXP($C$5+SQRT($C$4)*D667)+(Projection!$D$20+MAX(0,Projection!$C$24-M667)/Projection!$C$4-Projection!$D$21)*EXP($C$5+SQRT($C$4)*D667)^0.5</f>
        <v/>
      </c>
      <c r="O667" s="17">
        <f>N667*EXP($C$5+SQRT($C$4)*E667)+(Projection!$E$20+MAX(0,Projection!$D$24-N667)/Projection!$C$4-Projection!$E$21)*EXP($C$5+SQRT($C$4)*E667)^0.5</f>
        <v/>
      </c>
      <c r="P667" s="17">
        <f>O667*EXP($C$5+SQRT($C$4)*F667)+(Projection!$F$20+MAX(0,Projection!$E$24-O667)/Projection!$C$4-Projection!$F$21)*EXP($C$5+SQRT($C$4)*F667)^0.5</f>
        <v/>
      </c>
      <c r="Q667" s="17">
        <f>P667*EXP($C$5+SQRT($C$4)*G667)+(Projection!$G$20+MAX(0,Projection!$F$24-P667)/Projection!$C$4-Projection!$G$21)*EXP($C$5+SQRT($C$4)*G667)^0.5</f>
        <v/>
      </c>
      <c r="R667" s="17">
        <f>Q667*EXP($C$5+SQRT($C$4)*H667)+(Projection!$H$20+MAX(0,Projection!$G$24-Q667)/Projection!$C$4-Projection!$H$21)*EXP($C$5+SQRT($C$4)*H667)^0.5</f>
        <v/>
      </c>
      <c r="S667" s="17">
        <f>R667*EXP($C$5+SQRT($C$4)*I667)+(Projection!$I$20+MAX(0,Projection!$H$24-R667)/Projection!$C$4-Projection!$I$21)*EXP($C$5+SQRT($C$4)*I667)^0.5</f>
        <v/>
      </c>
      <c r="T667" s="17">
        <f>S667*EXP($C$5+SQRT($C$4)*J667)+(Projection!$J$20+MAX(0,Projection!$I$24-S667)/Projection!$C$4-Projection!$J$21)*EXP($C$5+SQRT($C$4)*J667)^0.5</f>
        <v/>
      </c>
      <c r="U667" s="17">
        <f>T667*EXP($C$5+SQRT($C$4)*K667)+(Projection!$K$20+MAX(0,Projection!$J$24-T667)/Projection!$C$4-Projection!$K$21)*EXP($C$5+SQRT($C$4)*K667)^0.5</f>
        <v/>
      </c>
      <c r="V667" s="17">
        <f>U667*EXP($C$5+SQRT($C$4)*L667)+(Projection!$L$20+MAX(0,Projection!$K$24-U667)/Projection!$C$4-Projection!$L$21)*EXP($C$5+SQRT($C$4)*L667)^0.5</f>
        <v/>
      </c>
      <c r="W667" s="13">
        <f>M667/Projection!$C$24</f>
        <v/>
      </c>
      <c r="X667" s="13">
        <f>N667/Projection!$D$24</f>
        <v/>
      </c>
      <c r="Y667" s="13">
        <f>O667/Projection!$E$24</f>
        <v/>
      </c>
      <c r="Z667" s="13">
        <f>P667/Projection!$F$24</f>
        <v/>
      </c>
      <c r="AA667" s="13">
        <f>Q667/Projection!$G$24</f>
        <v/>
      </c>
      <c r="AB667" s="13">
        <f>R667/Projection!$H$24</f>
        <v/>
      </c>
      <c r="AC667" s="13">
        <f>S667/Projection!$I$24</f>
        <v/>
      </c>
      <c r="AD667" s="13">
        <f>T667/Projection!$J$24</f>
        <v/>
      </c>
      <c r="AE667" s="13">
        <f>U667/Projection!$K$24</f>
        <v/>
      </c>
      <c r="AF667" s="13">
        <f>V667/Projection!$L$24</f>
        <v/>
      </c>
      <c r="AG667" s="13">
        <f>MIN(W667:AF667)</f>
        <v/>
      </c>
    </row>
    <row r="668">
      <c r="B668" s="2" t="n">
        <v>655</v>
      </c>
      <c r="C668" s="20" t="n">
        <v>2.147926</v>
      </c>
      <c r="D668" s="20" t="n">
        <v>-0.052232</v>
      </c>
      <c r="E668" s="20" t="n">
        <v>-2.348075</v>
      </c>
      <c r="F668" s="20" t="n">
        <v>-0.416763</v>
      </c>
      <c r="G668" s="20" t="n">
        <v>-1.098777</v>
      </c>
      <c r="H668" s="20" t="n">
        <v>-0.007287</v>
      </c>
      <c r="I668" s="20" t="n">
        <v>-1.088023</v>
      </c>
      <c r="J668" s="20" t="n">
        <v>-0.557675</v>
      </c>
      <c r="K668" s="20" t="n">
        <v>3.375997</v>
      </c>
      <c r="L668" s="20" t="n">
        <v>0.082746</v>
      </c>
      <c r="M668" s="17">
        <f>Projection!$C$13*EXP($C$5+SQRT($C$4)*C668)+(Projection!$C$20+MAX(0,Projection!$C$14-Projection!$C$13)/Projection!$C$4-Projection!$C$21)*EXP($C$5+SQRT($C$4)*C668)^0.5</f>
        <v/>
      </c>
      <c r="N668" s="17">
        <f>M668*EXP($C$5+SQRT($C$4)*D668)+(Projection!$D$20+MAX(0,Projection!$C$24-M668)/Projection!$C$4-Projection!$D$21)*EXP($C$5+SQRT($C$4)*D668)^0.5</f>
        <v/>
      </c>
      <c r="O668" s="17">
        <f>N668*EXP($C$5+SQRT($C$4)*E668)+(Projection!$E$20+MAX(0,Projection!$D$24-N668)/Projection!$C$4-Projection!$E$21)*EXP($C$5+SQRT($C$4)*E668)^0.5</f>
        <v/>
      </c>
      <c r="P668" s="17">
        <f>O668*EXP($C$5+SQRT($C$4)*F668)+(Projection!$F$20+MAX(0,Projection!$E$24-O668)/Projection!$C$4-Projection!$F$21)*EXP($C$5+SQRT($C$4)*F668)^0.5</f>
        <v/>
      </c>
      <c r="Q668" s="17">
        <f>P668*EXP($C$5+SQRT($C$4)*G668)+(Projection!$G$20+MAX(0,Projection!$F$24-P668)/Projection!$C$4-Projection!$G$21)*EXP($C$5+SQRT($C$4)*G668)^0.5</f>
        <v/>
      </c>
      <c r="R668" s="17">
        <f>Q668*EXP($C$5+SQRT($C$4)*H668)+(Projection!$H$20+MAX(0,Projection!$G$24-Q668)/Projection!$C$4-Projection!$H$21)*EXP($C$5+SQRT($C$4)*H668)^0.5</f>
        <v/>
      </c>
      <c r="S668" s="17">
        <f>R668*EXP($C$5+SQRT($C$4)*I668)+(Projection!$I$20+MAX(0,Projection!$H$24-R668)/Projection!$C$4-Projection!$I$21)*EXP($C$5+SQRT($C$4)*I668)^0.5</f>
        <v/>
      </c>
      <c r="T668" s="17">
        <f>S668*EXP($C$5+SQRT($C$4)*J668)+(Projection!$J$20+MAX(0,Projection!$I$24-S668)/Projection!$C$4-Projection!$J$21)*EXP($C$5+SQRT($C$4)*J668)^0.5</f>
        <v/>
      </c>
      <c r="U668" s="17">
        <f>T668*EXP($C$5+SQRT($C$4)*K668)+(Projection!$K$20+MAX(0,Projection!$J$24-T668)/Projection!$C$4-Projection!$K$21)*EXP($C$5+SQRT($C$4)*K668)^0.5</f>
        <v/>
      </c>
      <c r="V668" s="17">
        <f>U668*EXP($C$5+SQRT($C$4)*L668)+(Projection!$L$20+MAX(0,Projection!$K$24-U668)/Projection!$C$4-Projection!$L$21)*EXP($C$5+SQRT($C$4)*L668)^0.5</f>
        <v/>
      </c>
      <c r="W668" s="13">
        <f>M668/Projection!$C$24</f>
        <v/>
      </c>
      <c r="X668" s="13">
        <f>N668/Projection!$D$24</f>
        <v/>
      </c>
      <c r="Y668" s="13">
        <f>O668/Projection!$E$24</f>
        <v/>
      </c>
      <c r="Z668" s="13">
        <f>P668/Projection!$F$24</f>
        <v/>
      </c>
      <c r="AA668" s="13">
        <f>Q668/Projection!$G$24</f>
        <v/>
      </c>
      <c r="AB668" s="13">
        <f>R668/Projection!$H$24</f>
        <v/>
      </c>
      <c r="AC668" s="13">
        <f>S668/Projection!$I$24</f>
        <v/>
      </c>
      <c r="AD668" s="13">
        <f>T668/Projection!$J$24</f>
        <v/>
      </c>
      <c r="AE668" s="13">
        <f>U668/Projection!$K$24</f>
        <v/>
      </c>
      <c r="AF668" s="13">
        <f>V668/Projection!$L$24</f>
        <v/>
      </c>
      <c r="AG668" s="13">
        <f>MIN(W668:AF668)</f>
        <v/>
      </c>
    </row>
    <row r="669">
      <c r="B669" s="2" t="n">
        <v>656</v>
      </c>
      <c r="C669" s="20" t="n">
        <v>-0.416847</v>
      </c>
      <c r="D669" s="20" t="n">
        <v>-1.167955</v>
      </c>
      <c r="E669" s="20" t="n">
        <v>-0.674332</v>
      </c>
      <c r="F669" s="20" t="n">
        <v>0.994018</v>
      </c>
      <c r="G669" s="20" t="n">
        <v>-1.232539</v>
      </c>
      <c r="H669" s="20" t="n">
        <v>1.462181</v>
      </c>
      <c r="I669" s="20" t="n">
        <v>-1.039288</v>
      </c>
      <c r="J669" s="20" t="n">
        <v>-0.700112</v>
      </c>
      <c r="K669" s="20" t="n">
        <v>-0.613058</v>
      </c>
      <c r="L669" s="20" t="n">
        <v>-0.058087</v>
      </c>
      <c r="M669" s="17">
        <f>Projection!$C$13*EXP($C$5+SQRT($C$4)*C669)+(Projection!$C$20+MAX(0,Projection!$C$14-Projection!$C$13)/Projection!$C$4-Projection!$C$21)*EXP($C$5+SQRT($C$4)*C669)^0.5</f>
        <v/>
      </c>
      <c r="N669" s="17">
        <f>M669*EXP($C$5+SQRT($C$4)*D669)+(Projection!$D$20+MAX(0,Projection!$C$24-M669)/Projection!$C$4-Projection!$D$21)*EXP($C$5+SQRT($C$4)*D669)^0.5</f>
        <v/>
      </c>
      <c r="O669" s="17">
        <f>N669*EXP($C$5+SQRT($C$4)*E669)+(Projection!$E$20+MAX(0,Projection!$D$24-N669)/Projection!$C$4-Projection!$E$21)*EXP($C$5+SQRT($C$4)*E669)^0.5</f>
        <v/>
      </c>
      <c r="P669" s="17">
        <f>O669*EXP($C$5+SQRT($C$4)*F669)+(Projection!$F$20+MAX(0,Projection!$E$24-O669)/Projection!$C$4-Projection!$F$21)*EXP($C$5+SQRT($C$4)*F669)^0.5</f>
        <v/>
      </c>
      <c r="Q669" s="17">
        <f>P669*EXP($C$5+SQRT($C$4)*G669)+(Projection!$G$20+MAX(0,Projection!$F$24-P669)/Projection!$C$4-Projection!$G$21)*EXP($C$5+SQRT($C$4)*G669)^0.5</f>
        <v/>
      </c>
      <c r="R669" s="17">
        <f>Q669*EXP($C$5+SQRT($C$4)*H669)+(Projection!$H$20+MAX(0,Projection!$G$24-Q669)/Projection!$C$4-Projection!$H$21)*EXP($C$5+SQRT($C$4)*H669)^0.5</f>
        <v/>
      </c>
      <c r="S669" s="17">
        <f>R669*EXP($C$5+SQRT($C$4)*I669)+(Projection!$I$20+MAX(0,Projection!$H$24-R669)/Projection!$C$4-Projection!$I$21)*EXP($C$5+SQRT($C$4)*I669)^0.5</f>
        <v/>
      </c>
      <c r="T669" s="17">
        <f>S669*EXP($C$5+SQRT($C$4)*J669)+(Projection!$J$20+MAX(0,Projection!$I$24-S669)/Projection!$C$4-Projection!$J$21)*EXP($C$5+SQRT($C$4)*J669)^0.5</f>
        <v/>
      </c>
      <c r="U669" s="17">
        <f>T669*EXP($C$5+SQRT($C$4)*K669)+(Projection!$K$20+MAX(0,Projection!$J$24-T669)/Projection!$C$4-Projection!$K$21)*EXP($C$5+SQRT($C$4)*K669)^0.5</f>
        <v/>
      </c>
      <c r="V669" s="17">
        <f>U669*EXP($C$5+SQRT($C$4)*L669)+(Projection!$L$20+MAX(0,Projection!$K$24-U669)/Projection!$C$4-Projection!$L$21)*EXP($C$5+SQRT($C$4)*L669)^0.5</f>
        <v/>
      </c>
      <c r="W669" s="13">
        <f>M669/Projection!$C$24</f>
        <v/>
      </c>
      <c r="X669" s="13">
        <f>N669/Projection!$D$24</f>
        <v/>
      </c>
      <c r="Y669" s="13">
        <f>O669/Projection!$E$24</f>
        <v/>
      </c>
      <c r="Z669" s="13">
        <f>P669/Projection!$F$24</f>
        <v/>
      </c>
      <c r="AA669" s="13">
        <f>Q669/Projection!$G$24</f>
        <v/>
      </c>
      <c r="AB669" s="13">
        <f>R669/Projection!$H$24</f>
        <v/>
      </c>
      <c r="AC669" s="13">
        <f>S669/Projection!$I$24</f>
        <v/>
      </c>
      <c r="AD669" s="13">
        <f>T669/Projection!$J$24</f>
        <v/>
      </c>
      <c r="AE669" s="13">
        <f>U669/Projection!$K$24</f>
        <v/>
      </c>
      <c r="AF669" s="13">
        <f>V669/Projection!$L$24</f>
        <v/>
      </c>
      <c r="AG669" s="13">
        <f>MIN(W669:AF669)</f>
        <v/>
      </c>
    </row>
    <row r="670">
      <c r="B670" s="2" t="n">
        <v>657</v>
      </c>
      <c r="C670" s="20" t="n">
        <v>1.101401</v>
      </c>
      <c r="D670" s="20" t="n">
        <v>-2.140634</v>
      </c>
      <c r="E670" s="20" t="n">
        <v>1.161848</v>
      </c>
      <c r="F670" s="20" t="n">
        <v>0.165221</v>
      </c>
      <c r="G670" s="20" t="n">
        <v>1.758095</v>
      </c>
      <c r="H670" s="20" t="n">
        <v>-0.923276</v>
      </c>
      <c r="I670" s="20" t="n">
        <v>0.356454</v>
      </c>
      <c r="J670" s="20" t="n">
        <v>-0.795906</v>
      </c>
      <c r="K670" s="20" t="n">
        <v>-0.348411</v>
      </c>
      <c r="L670" s="20" t="n">
        <v>1.768722</v>
      </c>
      <c r="M670" s="17">
        <f>Projection!$C$13*EXP($C$5+SQRT($C$4)*C670)+(Projection!$C$20+MAX(0,Projection!$C$14-Projection!$C$13)/Projection!$C$4-Projection!$C$21)*EXP($C$5+SQRT($C$4)*C670)^0.5</f>
        <v/>
      </c>
      <c r="N670" s="17">
        <f>M670*EXP($C$5+SQRT($C$4)*D670)+(Projection!$D$20+MAX(0,Projection!$C$24-M670)/Projection!$C$4-Projection!$D$21)*EXP($C$5+SQRT($C$4)*D670)^0.5</f>
        <v/>
      </c>
      <c r="O670" s="17">
        <f>N670*EXP($C$5+SQRT($C$4)*E670)+(Projection!$E$20+MAX(0,Projection!$D$24-N670)/Projection!$C$4-Projection!$E$21)*EXP($C$5+SQRT($C$4)*E670)^0.5</f>
        <v/>
      </c>
      <c r="P670" s="17">
        <f>O670*EXP($C$5+SQRT($C$4)*F670)+(Projection!$F$20+MAX(0,Projection!$E$24-O670)/Projection!$C$4-Projection!$F$21)*EXP($C$5+SQRT($C$4)*F670)^0.5</f>
        <v/>
      </c>
      <c r="Q670" s="17">
        <f>P670*EXP($C$5+SQRT($C$4)*G670)+(Projection!$G$20+MAX(0,Projection!$F$24-P670)/Projection!$C$4-Projection!$G$21)*EXP($C$5+SQRT($C$4)*G670)^0.5</f>
        <v/>
      </c>
      <c r="R670" s="17">
        <f>Q670*EXP($C$5+SQRT($C$4)*H670)+(Projection!$H$20+MAX(0,Projection!$G$24-Q670)/Projection!$C$4-Projection!$H$21)*EXP($C$5+SQRT($C$4)*H670)^0.5</f>
        <v/>
      </c>
      <c r="S670" s="17">
        <f>R670*EXP($C$5+SQRT($C$4)*I670)+(Projection!$I$20+MAX(0,Projection!$H$24-R670)/Projection!$C$4-Projection!$I$21)*EXP($C$5+SQRT($C$4)*I670)^0.5</f>
        <v/>
      </c>
      <c r="T670" s="17">
        <f>S670*EXP($C$5+SQRT($C$4)*J670)+(Projection!$J$20+MAX(0,Projection!$I$24-S670)/Projection!$C$4-Projection!$J$21)*EXP($C$5+SQRT($C$4)*J670)^0.5</f>
        <v/>
      </c>
      <c r="U670" s="17">
        <f>T670*EXP($C$5+SQRT($C$4)*K670)+(Projection!$K$20+MAX(0,Projection!$J$24-T670)/Projection!$C$4-Projection!$K$21)*EXP($C$5+SQRT($C$4)*K670)^0.5</f>
        <v/>
      </c>
      <c r="V670" s="17">
        <f>U670*EXP($C$5+SQRT($C$4)*L670)+(Projection!$L$20+MAX(0,Projection!$K$24-U670)/Projection!$C$4-Projection!$L$21)*EXP($C$5+SQRT($C$4)*L670)^0.5</f>
        <v/>
      </c>
      <c r="W670" s="13">
        <f>M670/Projection!$C$24</f>
        <v/>
      </c>
      <c r="X670" s="13">
        <f>N670/Projection!$D$24</f>
        <v/>
      </c>
      <c r="Y670" s="13">
        <f>O670/Projection!$E$24</f>
        <v/>
      </c>
      <c r="Z670" s="13">
        <f>P670/Projection!$F$24</f>
        <v/>
      </c>
      <c r="AA670" s="13">
        <f>Q670/Projection!$G$24</f>
        <v/>
      </c>
      <c r="AB670" s="13">
        <f>R670/Projection!$H$24</f>
        <v/>
      </c>
      <c r="AC670" s="13">
        <f>S670/Projection!$I$24</f>
        <v/>
      </c>
      <c r="AD670" s="13">
        <f>T670/Projection!$J$24</f>
        <v/>
      </c>
      <c r="AE670" s="13">
        <f>U670/Projection!$K$24</f>
        <v/>
      </c>
      <c r="AF670" s="13">
        <f>V670/Projection!$L$24</f>
        <v/>
      </c>
      <c r="AG670" s="13">
        <f>MIN(W670:AF670)</f>
        <v/>
      </c>
    </row>
    <row r="671">
      <c r="B671" s="2" t="n">
        <v>658</v>
      </c>
      <c r="C671" s="20" t="n">
        <v>0.125521</v>
      </c>
      <c r="D671" s="20" t="n">
        <v>-1.178368</v>
      </c>
      <c r="E671" s="20" t="n">
        <v>-2.247934</v>
      </c>
      <c r="F671" s="20" t="n">
        <v>-0.6234150000000001</v>
      </c>
      <c r="G671" s="20" t="n">
        <v>-0.804602</v>
      </c>
      <c r="H671" s="20" t="n">
        <v>1.264123</v>
      </c>
      <c r="I671" s="20" t="n">
        <v>0.505744</v>
      </c>
      <c r="J671" s="20" t="n">
        <v>3.323221</v>
      </c>
      <c r="K671" s="20" t="n">
        <v>0.809644</v>
      </c>
      <c r="L671" s="20" t="n">
        <v>-0.191291</v>
      </c>
      <c r="M671" s="17">
        <f>Projection!$C$13*EXP($C$5+SQRT($C$4)*C671)+(Projection!$C$20+MAX(0,Projection!$C$14-Projection!$C$13)/Projection!$C$4-Projection!$C$21)*EXP($C$5+SQRT($C$4)*C671)^0.5</f>
        <v/>
      </c>
      <c r="N671" s="17">
        <f>M671*EXP($C$5+SQRT($C$4)*D671)+(Projection!$D$20+MAX(0,Projection!$C$24-M671)/Projection!$C$4-Projection!$D$21)*EXP($C$5+SQRT($C$4)*D671)^0.5</f>
        <v/>
      </c>
      <c r="O671" s="17">
        <f>N671*EXP($C$5+SQRT($C$4)*E671)+(Projection!$E$20+MAX(0,Projection!$D$24-N671)/Projection!$C$4-Projection!$E$21)*EXP($C$5+SQRT($C$4)*E671)^0.5</f>
        <v/>
      </c>
      <c r="P671" s="17">
        <f>O671*EXP($C$5+SQRT($C$4)*F671)+(Projection!$F$20+MAX(0,Projection!$E$24-O671)/Projection!$C$4-Projection!$F$21)*EXP($C$5+SQRT($C$4)*F671)^0.5</f>
        <v/>
      </c>
      <c r="Q671" s="17">
        <f>P671*EXP($C$5+SQRT($C$4)*G671)+(Projection!$G$20+MAX(0,Projection!$F$24-P671)/Projection!$C$4-Projection!$G$21)*EXP($C$5+SQRT($C$4)*G671)^0.5</f>
        <v/>
      </c>
      <c r="R671" s="17">
        <f>Q671*EXP($C$5+SQRT($C$4)*H671)+(Projection!$H$20+MAX(0,Projection!$G$24-Q671)/Projection!$C$4-Projection!$H$21)*EXP($C$5+SQRT($C$4)*H671)^0.5</f>
        <v/>
      </c>
      <c r="S671" s="17">
        <f>R671*EXP($C$5+SQRT($C$4)*I671)+(Projection!$I$20+MAX(0,Projection!$H$24-R671)/Projection!$C$4-Projection!$I$21)*EXP($C$5+SQRT($C$4)*I671)^0.5</f>
        <v/>
      </c>
      <c r="T671" s="17">
        <f>S671*EXP($C$5+SQRT($C$4)*J671)+(Projection!$J$20+MAX(0,Projection!$I$24-S671)/Projection!$C$4-Projection!$J$21)*EXP($C$5+SQRT($C$4)*J671)^0.5</f>
        <v/>
      </c>
      <c r="U671" s="17">
        <f>T671*EXP($C$5+SQRT($C$4)*K671)+(Projection!$K$20+MAX(0,Projection!$J$24-T671)/Projection!$C$4-Projection!$K$21)*EXP($C$5+SQRT($C$4)*K671)^0.5</f>
        <v/>
      </c>
      <c r="V671" s="17">
        <f>U671*EXP($C$5+SQRT($C$4)*L671)+(Projection!$L$20+MAX(0,Projection!$K$24-U671)/Projection!$C$4-Projection!$L$21)*EXP($C$5+SQRT($C$4)*L671)^0.5</f>
        <v/>
      </c>
      <c r="W671" s="13">
        <f>M671/Projection!$C$24</f>
        <v/>
      </c>
      <c r="X671" s="13">
        <f>N671/Projection!$D$24</f>
        <v/>
      </c>
      <c r="Y671" s="13">
        <f>O671/Projection!$E$24</f>
        <v/>
      </c>
      <c r="Z671" s="13">
        <f>P671/Projection!$F$24</f>
        <v/>
      </c>
      <c r="AA671" s="13">
        <f>Q671/Projection!$G$24</f>
        <v/>
      </c>
      <c r="AB671" s="13">
        <f>R671/Projection!$H$24</f>
        <v/>
      </c>
      <c r="AC671" s="13">
        <f>S671/Projection!$I$24</f>
        <v/>
      </c>
      <c r="AD671" s="13">
        <f>T671/Projection!$J$24</f>
        <v/>
      </c>
      <c r="AE671" s="13">
        <f>U671/Projection!$K$24</f>
        <v/>
      </c>
      <c r="AF671" s="13">
        <f>V671/Projection!$L$24</f>
        <v/>
      </c>
      <c r="AG671" s="13">
        <f>MIN(W671:AF671)</f>
        <v/>
      </c>
    </row>
    <row r="672">
      <c r="B672" s="2" t="n">
        <v>659</v>
      </c>
      <c r="C672" s="20" t="n">
        <v>0.765609</v>
      </c>
      <c r="D672" s="20" t="n">
        <v>-0.715329</v>
      </c>
      <c r="E672" s="20" t="n">
        <v>-0.091085</v>
      </c>
      <c r="F672" s="20" t="n">
        <v>0.244067</v>
      </c>
      <c r="G672" s="20" t="n">
        <v>0.332189</v>
      </c>
      <c r="H672" s="20" t="n">
        <v>0.7148369999999999</v>
      </c>
      <c r="I672" s="20" t="n">
        <v>0.45442</v>
      </c>
      <c r="J672" s="20" t="n">
        <v>-1.100215</v>
      </c>
      <c r="K672" s="20" t="n">
        <v>-0.857141</v>
      </c>
      <c r="L672" s="20" t="n">
        <v>-0.459302</v>
      </c>
      <c r="M672" s="17">
        <f>Projection!$C$13*EXP($C$5+SQRT($C$4)*C672)+(Projection!$C$20+MAX(0,Projection!$C$14-Projection!$C$13)/Projection!$C$4-Projection!$C$21)*EXP($C$5+SQRT($C$4)*C672)^0.5</f>
        <v/>
      </c>
      <c r="N672" s="17">
        <f>M672*EXP($C$5+SQRT($C$4)*D672)+(Projection!$D$20+MAX(0,Projection!$C$24-M672)/Projection!$C$4-Projection!$D$21)*EXP($C$5+SQRT($C$4)*D672)^0.5</f>
        <v/>
      </c>
      <c r="O672" s="17">
        <f>N672*EXP($C$5+SQRT($C$4)*E672)+(Projection!$E$20+MAX(0,Projection!$D$24-N672)/Projection!$C$4-Projection!$E$21)*EXP($C$5+SQRT($C$4)*E672)^0.5</f>
        <v/>
      </c>
      <c r="P672" s="17">
        <f>O672*EXP($C$5+SQRT($C$4)*F672)+(Projection!$F$20+MAX(0,Projection!$E$24-O672)/Projection!$C$4-Projection!$F$21)*EXP($C$5+SQRT($C$4)*F672)^0.5</f>
        <v/>
      </c>
      <c r="Q672" s="17">
        <f>P672*EXP($C$5+SQRT($C$4)*G672)+(Projection!$G$20+MAX(0,Projection!$F$24-P672)/Projection!$C$4-Projection!$G$21)*EXP($C$5+SQRT($C$4)*G672)^0.5</f>
        <v/>
      </c>
      <c r="R672" s="17">
        <f>Q672*EXP($C$5+SQRT($C$4)*H672)+(Projection!$H$20+MAX(0,Projection!$G$24-Q672)/Projection!$C$4-Projection!$H$21)*EXP($C$5+SQRT($C$4)*H672)^0.5</f>
        <v/>
      </c>
      <c r="S672" s="17">
        <f>R672*EXP($C$5+SQRT($C$4)*I672)+(Projection!$I$20+MAX(0,Projection!$H$24-R672)/Projection!$C$4-Projection!$I$21)*EXP($C$5+SQRT($C$4)*I672)^0.5</f>
        <v/>
      </c>
      <c r="T672" s="17">
        <f>S672*EXP($C$5+SQRT($C$4)*J672)+(Projection!$J$20+MAX(0,Projection!$I$24-S672)/Projection!$C$4-Projection!$J$21)*EXP($C$5+SQRT($C$4)*J672)^0.5</f>
        <v/>
      </c>
      <c r="U672" s="17">
        <f>T672*EXP($C$5+SQRT($C$4)*K672)+(Projection!$K$20+MAX(0,Projection!$J$24-T672)/Projection!$C$4-Projection!$K$21)*EXP($C$5+SQRT($C$4)*K672)^0.5</f>
        <v/>
      </c>
      <c r="V672" s="17">
        <f>U672*EXP($C$5+SQRT($C$4)*L672)+(Projection!$L$20+MAX(0,Projection!$K$24-U672)/Projection!$C$4-Projection!$L$21)*EXP($C$5+SQRT($C$4)*L672)^0.5</f>
        <v/>
      </c>
      <c r="W672" s="13">
        <f>M672/Projection!$C$24</f>
        <v/>
      </c>
      <c r="X672" s="13">
        <f>N672/Projection!$D$24</f>
        <v/>
      </c>
      <c r="Y672" s="13">
        <f>O672/Projection!$E$24</f>
        <v/>
      </c>
      <c r="Z672" s="13">
        <f>P672/Projection!$F$24</f>
        <v/>
      </c>
      <c r="AA672" s="13">
        <f>Q672/Projection!$G$24</f>
        <v/>
      </c>
      <c r="AB672" s="13">
        <f>R672/Projection!$H$24</f>
        <v/>
      </c>
      <c r="AC672" s="13">
        <f>S672/Projection!$I$24</f>
        <v/>
      </c>
      <c r="AD672" s="13">
        <f>T672/Projection!$J$24</f>
        <v/>
      </c>
      <c r="AE672" s="13">
        <f>U672/Projection!$K$24</f>
        <v/>
      </c>
      <c r="AF672" s="13">
        <f>V672/Projection!$L$24</f>
        <v/>
      </c>
      <c r="AG672" s="13">
        <f>MIN(W672:AF672)</f>
        <v/>
      </c>
    </row>
    <row r="673">
      <c r="B673" s="2" t="n">
        <v>660</v>
      </c>
      <c r="C673" s="20" t="n">
        <v>0.970311</v>
      </c>
      <c r="D673" s="20" t="n">
        <v>0.402052</v>
      </c>
      <c r="E673" s="20" t="n">
        <v>0.972395</v>
      </c>
      <c r="F673" s="20" t="n">
        <v>0.06365</v>
      </c>
      <c r="G673" s="20" t="n">
        <v>1.684583</v>
      </c>
      <c r="H673" s="20" t="n">
        <v>-0.583109</v>
      </c>
      <c r="I673" s="20" t="n">
        <v>0.638097</v>
      </c>
      <c r="J673" s="20" t="n">
        <v>0.765379</v>
      </c>
      <c r="K673" s="20" t="n">
        <v>-0.326634</v>
      </c>
      <c r="L673" s="20" t="n">
        <v>0.955858</v>
      </c>
      <c r="M673" s="17">
        <f>Projection!$C$13*EXP($C$5+SQRT($C$4)*C673)+(Projection!$C$20+MAX(0,Projection!$C$14-Projection!$C$13)/Projection!$C$4-Projection!$C$21)*EXP($C$5+SQRT($C$4)*C673)^0.5</f>
        <v/>
      </c>
      <c r="N673" s="17">
        <f>M673*EXP($C$5+SQRT($C$4)*D673)+(Projection!$D$20+MAX(0,Projection!$C$24-M673)/Projection!$C$4-Projection!$D$21)*EXP($C$5+SQRT($C$4)*D673)^0.5</f>
        <v/>
      </c>
      <c r="O673" s="17">
        <f>N673*EXP($C$5+SQRT($C$4)*E673)+(Projection!$E$20+MAX(0,Projection!$D$24-N673)/Projection!$C$4-Projection!$E$21)*EXP($C$5+SQRT($C$4)*E673)^0.5</f>
        <v/>
      </c>
      <c r="P673" s="17">
        <f>O673*EXP($C$5+SQRT($C$4)*F673)+(Projection!$F$20+MAX(0,Projection!$E$24-O673)/Projection!$C$4-Projection!$F$21)*EXP($C$5+SQRT($C$4)*F673)^0.5</f>
        <v/>
      </c>
      <c r="Q673" s="17">
        <f>P673*EXP($C$5+SQRT($C$4)*G673)+(Projection!$G$20+MAX(0,Projection!$F$24-P673)/Projection!$C$4-Projection!$G$21)*EXP($C$5+SQRT($C$4)*G673)^0.5</f>
        <v/>
      </c>
      <c r="R673" s="17">
        <f>Q673*EXP($C$5+SQRT($C$4)*H673)+(Projection!$H$20+MAX(0,Projection!$G$24-Q673)/Projection!$C$4-Projection!$H$21)*EXP($C$5+SQRT($C$4)*H673)^0.5</f>
        <v/>
      </c>
      <c r="S673" s="17">
        <f>R673*EXP($C$5+SQRT($C$4)*I673)+(Projection!$I$20+MAX(0,Projection!$H$24-R673)/Projection!$C$4-Projection!$I$21)*EXP($C$5+SQRT($C$4)*I673)^0.5</f>
        <v/>
      </c>
      <c r="T673" s="17">
        <f>S673*EXP($C$5+SQRT($C$4)*J673)+(Projection!$J$20+MAX(0,Projection!$I$24-S673)/Projection!$C$4-Projection!$J$21)*EXP($C$5+SQRT($C$4)*J673)^0.5</f>
        <v/>
      </c>
      <c r="U673" s="17">
        <f>T673*EXP($C$5+SQRT($C$4)*K673)+(Projection!$K$20+MAX(0,Projection!$J$24-T673)/Projection!$C$4-Projection!$K$21)*EXP($C$5+SQRT($C$4)*K673)^0.5</f>
        <v/>
      </c>
      <c r="V673" s="17">
        <f>U673*EXP($C$5+SQRT($C$4)*L673)+(Projection!$L$20+MAX(0,Projection!$K$24-U673)/Projection!$C$4-Projection!$L$21)*EXP($C$5+SQRT($C$4)*L673)^0.5</f>
        <v/>
      </c>
      <c r="W673" s="13">
        <f>M673/Projection!$C$24</f>
        <v/>
      </c>
      <c r="X673" s="13">
        <f>N673/Projection!$D$24</f>
        <v/>
      </c>
      <c r="Y673" s="13">
        <f>O673/Projection!$E$24</f>
        <v/>
      </c>
      <c r="Z673" s="13">
        <f>P673/Projection!$F$24</f>
        <v/>
      </c>
      <c r="AA673" s="13">
        <f>Q673/Projection!$G$24</f>
        <v/>
      </c>
      <c r="AB673" s="13">
        <f>R673/Projection!$H$24</f>
        <v/>
      </c>
      <c r="AC673" s="13">
        <f>S673/Projection!$I$24</f>
        <v/>
      </c>
      <c r="AD673" s="13">
        <f>T673/Projection!$J$24</f>
        <v/>
      </c>
      <c r="AE673" s="13">
        <f>U673/Projection!$K$24</f>
        <v/>
      </c>
      <c r="AF673" s="13">
        <f>V673/Projection!$L$24</f>
        <v/>
      </c>
      <c r="AG673" s="13">
        <f>MIN(W673:AF673)</f>
        <v/>
      </c>
    </row>
    <row r="674">
      <c r="B674" s="2" t="n">
        <v>661</v>
      </c>
      <c r="C674" s="20" t="n">
        <v>-0.07905</v>
      </c>
      <c r="D674" s="20" t="n">
        <v>-1.266505</v>
      </c>
      <c r="E674" s="20" t="n">
        <v>-0.130268</v>
      </c>
      <c r="F674" s="20" t="n">
        <v>0.854307</v>
      </c>
      <c r="G674" s="20" t="n">
        <v>0.763613</v>
      </c>
      <c r="H674" s="20" t="n">
        <v>0.612026</v>
      </c>
      <c r="I674" s="20" t="n">
        <v>0.335559</v>
      </c>
      <c r="J674" s="20" t="n">
        <v>0.508952</v>
      </c>
      <c r="K674" s="20" t="n">
        <v>-1.751572</v>
      </c>
      <c r="L674" s="20" t="n">
        <v>-1.975277</v>
      </c>
      <c r="M674" s="17">
        <f>Projection!$C$13*EXP($C$5+SQRT($C$4)*C674)+(Projection!$C$20+MAX(0,Projection!$C$14-Projection!$C$13)/Projection!$C$4-Projection!$C$21)*EXP($C$5+SQRT($C$4)*C674)^0.5</f>
        <v/>
      </c>
      <c r="N674" s="17">
        <f>M674*EXP($C$5+SQRT($C$4)*D674)+(Projection!$D$20+MAX(0,Projection!$C$24-M674)/Projection!$C$4-Projection!$D$21)*EXP($C$5+SQRT($C$4)*D674)^0.5</f>
        <v/>
      </c>
      <c r="O674" s="17">
        <f>N674*EXP($C$5+SQRT($C$4)*E674)+(Projection!$E$20+MAX(0,Projection!$D$24-N674)/Projection!$C$4-Projection!$E$21)*EXP($C$5+SQRT($C$4)*E674)^0.5</f>
        <v/>
      </c>
      <c r="P674" s="17">
        <f>O674*EXP($C$5+SQRT($C$4)*F674)+(Projection!$F$20+MAX(0,Projection!$E$24-O674)/Projection!$C$4-Projection!$F$21)*EXP($C$5+SQRT($C$4)*F674)^0.5</f>
        <v/>
      </c>
      <c r="Q674" s="17">
        <f>P674*EXP($C$5+SQRT($C$4)*G674)+(Projection!$G$20+MAX(0,Projection!$F$24-P674)/Projection!$C$4-Projection!$G$21)*EXP($C$5+SQRT($C$4)*G674)^0.5</f>
        <v/>
      </c>
      <c r="R674" s="17">
        <f>Q674*EXP($C$5+SQRT($C$4)*H674)+(Projection!$H$20+MAX(0,Projection!$G$24-Q674)/Projection!$C$4-Projection!$H$21)*EXP($C$5+SQRT($C$4)*H674)^0.5</f>
        <v/>
      </c>
      <c r="S674" s="17">
        <f>R674*EXP($C$5+SQRT($C$4)*I674)+(Projection!$I$20+MAX(0,Projection!$H$24-R674)/Projection!$C$4-Projection!$I$21)*EXP($C$5+SQRT($C$4)*I674)^0.5</f>
        <v/>
      </c>
      <c r="T674" s="17">
        <f>S674*EXP($C$5+SQRT($C$4)*J674)+(Projection!$J$20+MAX(0,Projection!$I$24-S674)/Projection!$C$4-Projection!$J$21)*EXP($C$5+SQRT($C$4)*J674)^0.5</f>
        <v/>
      </c>
      <c r="U674" s="17">
        <f>T674*EXP($C$5+SQRT($C$4)*K674)+(Projection!$K$20+MAX(0,Projection!$J$24-T674)/Projection!$C$4-Projection!$K$21)*EXP($C$5+SQRT($C$4)*K674)^0.5</f>
        <v/>
      </c>
      <c r="V674" s="17">
        <f>U674*EXP($C$5+SQRT($C$4)*L674)+(Projection!$L$20+MAX(0,Projection!$K$24-U674)/Projection!$C$4-Projection!$L$21)*EXP($C$5+SQRT($C$4)*L674)^0.5</f>
        <v/>
      </c>
      <c r="W674" s="13">
        <f>M674/Projection!$C$24</f>
        <v/>
      </c>
      <c r="X674" s="13">
        <f>N674/Projection!$D$24</f>
        <v/>
      </c>
      <c r="Y674" s="13">
        <f>O674/Projection!$E$24</f>
        <v/>
      </c>
      <c r="Z674" s="13">
        <f>P674/Projection!$F$24</f>
        <v/>
      </c>
      <c r="AA674" s="13">
        <f>Q674/Projection!$G$24</f>
        <v/>
      </c>
      <c r="AB674" s="13">
        <f>R674/Projection!$H$24</f>
        <v/>
      </c>
      <c r="AC674" s="13">
        <f>S674/Projection!$I$24</f>
        <v/>
      </c>
      <c r="AD674" s="13">
        <f>T674/Projection!$J$24</f>
        <v/>
      </c>
      <c r="AE674" s="13">
        <f>U674/Projection!$K$24</f>
        <v/>
      </c>
      <c r="AF674" s="13">
        <f>V674/Projection!$L$24</f>
        <v/>
      </c>
      <c r="AG674" s="13">
        <f>MIN(W674:AF674)</f>
        <v/>
      </c>
    </row>
    <row r="675">
      <c r="B675" s="2" t="n">
        <v>662</v>
      </c>
      <c r="C675" s="20" t="n">
        <v>-0.411655</v>
      </c>
      <c r="D675" s="20" t="n">
        <v>1.06104</v>
      </c>
      <c r="E675" s="20" t="n">
        <v>-0.29467</v>
      </c>
      <c r="F675" s="20" t="n">
        <v>0.115123</v>
      </c>
      <c r="G675" s="20" t="n">
        <v>1.941061</v>
      </c>
      <c r="H675" s="20" t="n">
        <v>1.193842</v>
      </c>
      <c r="I675" s="20" t="n">
        <v>0.857047</v>
      </c>
      <c r="J675" s="20" t="n">
        <v>0.056776</v>
      </c>
      <c r="K675" s="20" t="n">
        <v>1.105732</v>
      </c>
      <c r="L675" s="20" t="n">
        <v>0.285882</v>
      </c>
      <c r="M675" s="17">
        <f>Projection!$C$13*EXP($C$5+SQRT($C$4)*C675)+(Projection!$C$20+MAX(0,Projection!$C$14-Projection!$C$13)/Projection!$C$4-Projection!$C$21)*EXP($C$5+SQRT($C$4)*C675)^0.5</f>
        <v/>
      </c>
      <c r="N675" s="17">
        <f>M675*EXP($C$5+SQRT($C$4)*D675)+(Projection!$D$20+MAX(0,Projection!$C$24-M675)/Projection!$C$4-Projection!$D$21)*EXP($C$5+SQRT($C$4)*D675)^0.5</f>
        <v/>
      </c>
      <c r="O675" s="17">
        <f>N675*EXP($C$5+SQRT($C$4)*E675)+(Projection!$E$20+MAX(0,Projection!$D$24-N675)/Projection!$C$4-Projection!$E$21)*EXP($C$5+SQRT($C$4)*E675)^0.5</f>
        <v/>
      </c>
      <c r="P675" s="17">
        <f>O675*EXP($C$5+SQRT($C$4)*F675)+(Projection!$F$20+MAX(0,Projection!$E$24-O675)/Projection!$C$4-Projection!$F$21)*EXP($C$5+SQRT($C$4)*F675)^0.5</f>
        <v/>
      </c>
      <c r="Q675" s="17">
        <f>P675*EXP($C$5+SQRT($C$4)*G675)+(Projection!$G$20+MAX(0,Projection!$F$24-P675)/Projection!$C$4-Projection!$G$21)*EXP($C$5+SQRT($C$4)*G675)^0.5</f>
        <v/>
      </c>
      <c r="R675" s="17">
        <f>Q675*EXP($C$5+SQRT($C$4)*H675)+(Projection!$H$20+MAX(0,Projection!$G$24-Q675)/Projection!$C$4-Projection!$H$21)*EXP($C$5+SQRT($C$4)*H675)^0.5</f>
        <v/>
      </c>
      <c r="S675" s="17">
        <f>R675*EXP($C$5+SQRT($C$4)*I675)+(Projection!$I$20+MAX(0,Projection!$H$24-R675)/Projection!$C$4-Projection!$I$21)*EXP($C$5+SQRT($C$4)*I675)^0.5</f>
        <v/>
      </c>
      <c r="T675" s="17">
        <f>S675*EXP($C$5+SQRT($C$4)*J675)+(Projection!$J$20+MAX(0,Projection!$I$24-S675)/Projection!$C$4-Projection!$J$21)*EXP($C$5+SQRT($C$4)*J675)^0.5</f>
        <v/>
      </c>
      <c r="U675" s="17">
        <f>T675*EXP($C$5+SQRT($C$4)*K675)+(Projection!$K$20+MAX(0,Projection!$J$24-T675)/Projection!$C$4-Projection!$K$21)*EXP($C$5+SQRT($C$4)*K675)^0.5</f>
        <v/>
      </c>
      <c r="V675" s="17">
        <f>U675*EXP($C$5+SQRT($C$4)*L675)+(Projection!$L$20+MAX(0,Projection!$K$24-U675)/Projection!$C$4-Projection!$L$21)*EXP($C$5+SQRT($C$4)*L675)^0.5</f>
        <v/>
      </c>
      <c r="W675" s="13">
        <f>M675/Projection!$C$24</f>
        <v/>
      </c>
      <c r="X675" s="13">
        <f>N675/Projection!$D$24</f>
        <v/>
      </c>
      <c r="Y675" s="13">
        <f>O675/Projection!$E$24</f>
        <v/>
      </c>
      <c r="Z675" s="13">
        <f>P675/Projection!$F$24</f>
        <v/>
      </c>
      <c r="AA675" s="13">
        <f>Q675/Projection!$G$24</f>
        <v/>
      </c>
      <c r="AB675" s="13">
        <f>R675/Projection!$H$24</f>
        <v/>
      </c>
      <c r="AC675" s="13">
        <f>S675/Projection!$I$24</f>
        <v/>
      </c>
      <c r="AD675" s="13">
        <f>T675/Projection!$J$24</f>
        <v/>
      </c>
      <c r="AE675" s="13">
        <f>U675/Projection!$K$24</f>
        <v/>
      </c>
      <c r="AF675" s="13">
        <f>V675/Projection!$L$24</f>
        <v/>
      </c>
      <c r="AG675" s="13">
        <f>MIN(W675:AF675)</f>
        <v/>
      </c>
    </row>
    <row r="676">
      <c r="B676" s="2" t="n">
        <v>663</v>
      </c>
      <c r="C676" s="20" t="n">
        <v>0.511477</v>
      </c>
      <c r="D676" s="20" t="n">
        <v>-1.141825</v>
      </c>
      <c r="E676" s="20" t="n">
        <v>1.09777</v>
      </c>
      <c r="F676" s="20" t="n">
        <v>0.8927619999999999</v>
      </c>
      <c r="G676" s="20" t="n">
        <v>0.349436</v>
      </c>
      <c r="H676" s="20" t="n">
        <v>0.514639</v>
      </c>
      <c r="I676" s="20" t="n">
        <v>-1.415361</v>
      </c>
      <c r="J676" s="20" t="n">
        <v>-0.721055</v>
      </c>
      <c r="K676" s="20" t="n">
        <v>0.142909</v>
      </c>
      <c r="L676" s="20" t="n">
        <v>-1.066803</v>
      </c>
      <c r="M676" s="17">
        <f>Projection!$C$13*EXP($C$5+SQRT($C$4)*C676)+(Projection!$C$20+MAX(0,Projection!$C$14-Projection!$C$13)/Projection!$C$4-Projection!$C$21)*EXP($C$5+SQRT($C$4)*C676)^0.5</f>
        <v/>
      </c>
      <c r="N676" s="17">
        <f>M676*EXP($C$5+SQRT($C$4)*D676)+(Projection!$D$20+MAX(0,Projection!$C$24-M676)/Projection!$C$4-Projection!$D$21)*EXP($C$5+SQRT($C$4)*D676)^0.5</f>
        <v/>
      </c>
      <c r="O676" s="17">
        <f>N676*EXP($C$5+SQRT($C$4)*E676)+(Projection!$E$20+MAX(0,Projection!$D$24-N676)/Projection!$C$4-Projection!$E$21)*EXP($C$5+SQRT($C$4)*E676)^0.5</f>
        <v/>
      </c>
      <c r="P676" s="17">
        <f>O676*EXP($C$5+SQRT($C$4)*F676)+(Projection!$F$20+MAX(0,Projection!$E$24-O676)/Projection!$C$4-Projection!$F$21)*EXP($C$5+SQRT($C$4)*F676)^0.5</f>
        <v/>
      </c>
      <c r="Q676" s="17">
        <f>P676*EXP($C$5+SQRT($C$4)*G676)+(Projection!$G$20+MAX(0,Projection!$F$24-P676)/Projection!$C$4-Projection!$G$21)*EXP($C$5+SQRT($C$4)*G676)^0.5</f>
        <v/>
      </c>
      <c r="R676" s="17">
        <f>Q676*EXP($C$5+SQRT($C$4)*H676)+(Projection!$H$20+MAX(0,Projection!$G$24-Q676)/Projection!$C$4-Projection!$H$21)*EXP($C$5+SQRT($C$4)*H676)^0.5</f>
        <v/>
      </c>
      <c r="S676" s="17">
        <f>R676*EXP($C$5+SQRT($C$4)*I676)+(Projection!$I$20+MAX(0,Projection!$H$24-R676)/Projection!$C$4-Projection!$I$21)*EXP($C$5+SQRT($C$4)*I676)^0.5</f>
        <v/>
      </c>
      <c r="T676" s="17">
        <f>S676*EXP($C$5+SQRT($C$4)*J676)+(Projection!$J$20+MAX(0,Projection!$I$24-S676)/Projection!$C$4-Projection!$J$21)*EXP($C$5+SQRT($C$4)*J676)^0.5</f>
        <v/>
      </c>
      <c r="U676" s="17">
        <f>T676*EXP($C$5+SQRT($C$4)*K676)+(Projection!$K$20+MAX(0,Projection!$J$24-T676)/Projection!$C$4-Projection!$K$21)*EXP($C$5+SQRT($C$4)*K676)^0.5</f>
        <v/>
      </c>
      <c r="V676" s="17">
        <f>U676*EXP($C$5+SQRT($C$4)*L676)+(Projection!$L$20+MAX(0,Projection!$K$24-U676)/Projection!$C$4-Projection!$L$21)*EXP($C$5+SQRT($C$4)*L676)^0.5</f>
        <v/>
      </c>
      <c r="W676" s="13">
        <f>M676/Projection!$C$24</f>
        <v/>
      </c>
      <c r="X676" s="13">
        <f>N676/Projection!$D$24</f>
        <v/>
      </c>
      <c r="Y676" s="13">
        <f>O676/Projection!$E$24</f>
        <v/>
      </c>
      <c r="Z676" s="13">
        <f>P676/Projection!$F$24</f>
        <v/>
      </c>
      <c r="AA676" s="13">
        <f>Q676/Projection!$G$24</f>
        <v/>
      </c>
      <c r="AB676" s="13">
        <f>R676/Projection!$H$24</f>
        <v/>
      </c>
      <c r="AC676" s="13">
        <f>S676/Projection!$I$24</f>
        <v/>
      </c>
      <c r="AD676" s="13">
        <f>T676/Projection!$J$24</f>
        <v/>
      </c>
      <c r="AE676" s="13">
        <f>U676/Projection!$K$24</f>
        <v/>
      </c>
      <c r="AF676" s="13">
        <f>V676/Projection!$L$24</f>
        <v/>
      </c>
      <c r="AG676" s="13">
        <f>MIN(W676:AF676)</f>
        <v/>
      </c>
    </row>
    <row r="677">
      <c r="B677" s="2" t="n">
        <v>664</v>
      </c>
      <c r="C677" s="20" t="n">
        <v>0.793248</v>
      </c>
      <c r="D677" s="20" t="n">
        <v>-0.368139</v>
      </c>
      <c r="E677" s="20" t="n">
        <v>1.445588</v>
      </c>
      <c r="F677" s="20" t="n">
        <v>0.286649</v>
      </c>
      <c r="G677" s="20" t="n">
        <v>-0.101488</v>
      </c>
      <c r="H677" s="20" t="n">
        <v>0.188492</v>
      </c>
      <c r="I677" s="20" t="n">
        <v>0.534304</v>
      </c>
      <c r="J677" s="20" t="n">
        <v>-2.099992</v>
      </c>
      <c r="K677" s="20" t="n">
        <v>1.17174</v>
      </c>
      <c r="L677" s="20" t="n">
        <v>-0.006389</v>
      </c>
      <c r="M677" s="17">
        <f>Projection!$C$13*EXP($C$5+SQRT($C$4)*C677)+(Projection!$C$20+MAX(0,Projection!$C$14-Projection!$C$13)/Projection!$C$4-Projection!$C$21)*EXP($C$5+SQRT($C$4)*C677)^0.5</f>
        <v/>
      </c>
      <c r="N677" s="17">
        <f>M677*EXP($C$5+SQRT($C$4)*D677)+(Projection!$D$20+MAX(0,Projection!$C$24-M677)/Projection!$C$4-Projection!$D$21)*EXP($C$5+SQRT($C$4)*D677)^0.5</f>
        <v/>
      </c>
      <c r="O677" s="17">
        <f>N677*EXP($C$5+SQRT($C$4)*E677)+(Projection!$E$20+MAX(0,Projection!$D$24-N677)/Projection!$C$4-Projection!$E$21)*EXP($C$5+SQRT($C$4)*E677)^0.5</f>
        <v/>
      </c>
      <c r="P677" s="17">
        <f>O677*EXP($C$5+SQRT($C$4)*F677)+(Projection!$F$20+MAX(0,Projection!$E$24-O677)/Projection!$C$4-Projection!$F$21)*EXP($C$5+SQRT($C$4)*F677)^0.5</f>
        <v/>
      </c>
      <c r="Q677" s="17">
        <f>P677*EXP($C$5+SQRT($C$4)*G677)+(Projection!$G$20+MAX(0,Projection!$F$24-P677)/Projection!$C$4-Projection!$G$21)*EXP($C$5+SQRT($C$4)*G677)^0.5</f>
        <v/>
      </c>
      <c r="R677" s="17">
        <f>Q677*EXP($C$5+SQRT($C$4)*H677)+(Projection!$H$20+MAX(0,Projection!$G$24-Q677)/Projection!$C$4-Projection!$H$21)*EXP($C$5+SQRT($C$4)*H677)^0.5</f>
        <v/>
      </c>
      <c r="S677" s="17">
        <f>R677*EXP($C$5+SQRT($C$4)*I677)+(Projection!$I$20+MAX(0,Projection!$H$24-R677)/Projection!$C$4-Projection!$I$21)*EXP($C$5+SQRT($C$4)*I677)^0.5</f>
        <v/>
      </c>
      <c r="T677" s="17">
        <f>S677*EXP($C$5+SQRT($C$4)*J677)+(Projection!$J$20+MAX(0,Projection!$I$24-S677)/Projection!$C$4-Projection!$J$21)*EXP($C$5+SQRT($C$4)*J677)^0.5</f>
        <v/>
      </c>
      <c r="U677" s="17">
        <f>T677*EXP($C$5+SQRT($C$4)*K677)+(Projection!$K$20+MAX(0,Projection!$J$24-T677)/Projection!$C$4-Projection!$K$21)*EXP($C$5+SQRT($C$4)*K677)^0.5</f>
        <v/>
      </c>
      <c r="V677" s="17">
        <f>U677*EXP($C$5+SQRT($C$4)*L677)+(Projection!$L$20+MAX(0,Projection!$K$24-U677)/Projection!$C$4-Projection!$L$21)*EXP($C$5+SQRT($C$4)*L677)^0.5</f>
        <v/>
      </c>
      <c r="W677" s="13">
        <f>M677/Projection!$C$24</f>
        <v/>
      </c>
      <c r="X677" s="13">
        <f>N677/Projection!$D$24</f>
        <v/>
      </c>
      <c r="Y677" s="13">
        <f>O677/Projection!$E$24</f>
        <v/>
      </c>
      <c r="Z677" s="13">
        <f>P677/Projection!$F$24</f>
        <v/>
      </c>
      <c r="AA677" s="13">
        <f>Q677/Projection!$G$24</f>
        <v/>
      </c>
      <c r="AB677" s="13">
        <f>R677/Projection!$H$24</f>
        <v/>
      </c>
      <c r="AC677" s="13">
        <f>S677/Projection!$I$24</f>
        <v/>
      </c>
      <c r="AD677" s="13">
        <f>T677/Projection!$J$24</f>
        <v/>
      </c>
      <c r="AE677" s="13">
        <f>U677/Projection!$K$24</f>
        <v/>
      </c>
      <c r="AF677" s="13">
        <f>V677/Projection!$L$24</f>
        <v/>
      </c>
      <c r="AG677" s="13">
        <f>MIN(W677:AF677)</f>
        <v/>
      </c>
    </row>
    <row r="678">
      <c r="B678" s="2" t="n">
        <v>665</v>
      </c>
      <c r="C678" s="20" t="n">
        <v>0.498203</v>
      </c>
      <c r="D678" s="20" t="n">
        <v>-0.164692</v>
      </c>
      <c r="E678" s="20" t="n">
        <v>-1.22361</v>
      </c>
      <c r="F678" s="20" t="n">
        <v>-0.337993</v>
      </c>
      <c r="G678" s="20" t="n">
        <v>-0.409295</v>
      </c>
      <c r="H678" s="20" t="n">
        <v>0.389591</v>
      </c>
      <c r="I678" s="20" t="n">
        <v>-1.90441</v>
      </c>
      <c r="J678" s="20" t="n">
        <v>-0.277635</v>
      </c>
      <c r="K678" s="20" t="n">
        <v>0.279441</v>
      </c>
      <c r="L678" s="20" t="n">
        <v>1.341933</v>
      </c>
      <c r="M678" s="17">
        <f>Projection!$C$13*EXP($C$5+SQRT($C$4)*C678)+(Projection!$C$20+MAX(0,Projection!$C$14-Projection!$C$13)/Projection!$C$4-Projection!$C$21)*EXP($C$5+SQRT($C$4)*C678)^0.5</f>
        <v/>
      </c>
      <c r="N678" s="17">
        <f>M678*EXP($C$5+SQRT($C$4)*D678)+(Projection!$D$20+MAX(0,Projection!$C$24-M678)/Projection!$C$4-Projection!$D$21)*EXP($C$5+SQRT($C$4)*D678)^0.5</f>
        <v/>
      </c>
      <c r="O678" s="17">
        <f>N678*EXP($C$5+SQRT($C$4)*E678)+(Projection!$E$20+MAX(0,Projection!$D$24-N678)/Projection!$C$4-Projection!$E$21)*EXP($C$5+SQRT($C$4)*E678)^0.5</f>
        <v/>
      </c>
      <c r="P678" s="17">
        <f>O678*EXP($C$5+SQRT($C$4)*F678)+(Projection!$F$20+MAX(0,Projection!$E$24-O678)/Projection!$C$4-Projection!$F$21)*EXP($C$5+SQRT($C$4)*F678)^0.5</f>
        <v/>
      </c>
      <c r="Q678" s="17">
        <f>P678*EXP($C$5+SQRT($C$4)*G678)+(Projection!$G$20+MAX(0,Projection!$F$24-P678)/Projection!$C$4-Projection!$G$21)*EXP($C$5+SQRT($C$4)*G678)^0.5</f>
        <v/>
      </c>
      <c r="R678" s="17">
        <f>Q678*EXP($C$5+SQRT($C$4)*H678)+(Projection!$H$20+MAX(0,Projection!$G$24-Q678)/Projection!$C$4-Projection!$H$21)*EXP($C$5+SQRT($C$4)*H678)^0.5</f>
        <v/>
      </c>
      <c r="S678" s="17">
        <f>R678*EXP($C$5+SQRT($C$4)*I678)+(Projection!$I$20+MAX(0,Projection!$H$24-R678)/Projection!$C$4-Projection!$I$21)*EXP($C$5+SQRT($C$4)*I678)^0.5</f>
        <v/>
      </c>
      <c r="T678" s="17">
        <f>S678*EXP($C$5+SQRT($C$4)*J678)+(Projection!$J$20+MAX(0,Projection!$I$24-S678)/Projection!$C$4-Projection!$J$21)*EXP($C$5+SQRT($C$4)*J678)^0.5</f>
        <v/>
      </c>
      <c r="U678" s="17">
        <f>T678*EXP($C$5+SQRT($C$4)*K678)+(Projection!$K$20+MAX(0,Projection!$J$24-T678)/Projection!$C$4-Projection!$K$21)*EXP($C$5+SQRT($C$4)*K678)^0.5</f>
        <v/>
      </c>
      <c r="V678" s="17">
        <f>U678*EXP($C$5+SQRT($C$4)*L678)+(Projection!$L$20+MAX(0,Projection!$K$24-U678)/Projection!$C$4-Projection!$L$21)*EXP($C$5+SQRT($C$4)*L678)^0.5</f>
        <v/>
      </c>
      <c r="W678" s="13">
        <f>M678/Projection!$C$24</f>
        <v/>
      </c>
      <c r="X678" s="13">
        <f>N678/Projection!$D$24</f>
        <v/>
      </c>
      <c r="Y678" s="13">
        <f>O678/Projection!$E$24</f>
        <v/>
      </c>
      <c r="Z678" s="13">
        <f>P678/Projection!$F$24</f>
        <v/>
      </c>
      <c r="AA678" s="13">
        <f>Q678/Projection!$G$24</f>
        <v/>
      </c>
      <c r="AB678" s="13">
        <f>R678/Projection!$H$24</f>
        <v/>
      </c>
      <c r="AC678" s="13">
        <f>S678/Projection!$I$24</f>
        <v/>
      </c>
      <c r="AD678" s="13">
        <f>T678/Projection!$J$24</f>
        <v/>
      </c>
      <c r="AE678" s="13">
        <f>U678/Projection!$K$24</f>
        <v/>
      </c>
      <c r="AF678" s="13">
        <f>V678/Projection!$L$24</f>
        <v/>
      </c>
      <c r="AG678" s="13">
        <f>MIN(W678:AF678)</f>
        <v/>
      </c>
    </row>
    <row r="679">
      <c r="B679" s="2" t="n">
        <v>666</v>
      </c>
      <c r="C679" s="20" t="n">
        <v>0.289392</v>
      </c>
      <c r="D679" s="20" t="n">
        <v>0.07806200000000001</v>
      </c>
      <c r="E679" s="20" t="n">
        <v>0.898257</v>
      </c>
      <c r="F679" s="20" t="n">
        <v>-0.181585</v>
      </c>
      <c r="G679" s="20" t="n">
        <v>1.093053</v>
      </c>
      <c r="H679" s="20" t="n">
        <v>-1.211863</v>
      </c>
      <c r="I679" s="20" t="n">
        <v>-0.973795</v>
      </c>
      <c r="J679" s="20" t="n">
        <v>1.840058</v>
      </c>
      <c r="K679" s="20" t="n">
        <v>0.748873</v>
      </c>
      <c r="L679" s="20" t="n">
        <v>0.138265</v>
      </c>
      <c r="M679" s="17">
        <f>Projection!$C$13*EXP($C$5+SQRT($C$4)*C679)+(Projection!$C$20+MAX(0,Projection!$C$14-Projection!$C$13)/Projection!$C$4-Projection!$C$21)*EXP($C$5+SQRT($C$4)*C679)^0.5</f>
        <v/>
      </c>
      <c r="N679" s="17">
        <f>M679*EXP($C$5+SQRT($C$4)*D679)+(Projection!$D$20+MAX(0,Projection!$C$24-M679)/Projection!$C$4-Projection!$D$21)*EXP($C$5+SQRT($C$4)*D679)^0.5</f>
        <v/>
      </c>
      <c r="O679" s="17">
        <f>N679*EXP($C$5+SQRT($C$4)*E679)+(Projection!$E$20+MAX(0,Projection!$D$24-N679)/Projection!$C$4-Projection!$E$21)*EXP($C$5+SQRT($C$4)*E679)^0.5</f>
        <v/>
      </c>
      <c r="P679" s="17">
        <f>O679*EXP($C$5+SQRT($C$4)*F679)+(Projection!$F$20+MAX(0,Projection!$E$24-O679)/Projection!$C$4-Projection!$F$21)*EXP($C$5+SQRT($C$4)*F679)^0.5</f>
        <v/>
      </c>
      <c r="Q679" s="17">
        <f>P679*EXP($C$5+SQRT($C$4)*G679)+(Projection!$G$20+MAX(0,Projection!$F$24-P679)/Projection!$C$4-Projection!$G$21)*EXP($C$5+SQRT($C$4)*G679)^0.5</f>
        <v/>
      </c>
      <c r="R679" s="17">
        <f>Q679*EXP($C$5+SQRT($C$4)*H679)+(Projection!$H$20+MAX(0,Projection!$G$24-Q679)/Projection!$C$4-Projection!$H$21)*EXP($C$5+SQRT($C$4)*H679)^0.5</f>
        <v/>
      </c>
      <c r="S679" s="17">
        <f>R679*EXP($C$5+SQRT($C$4)*I679)+(Projection!$I$20+MAX(0,Projection!$H$24-R679)/Projection!$C$4-Projection!$I$21)*EXP($C$5+SQRT($C$4)*I679)^0.5</f>
        <v/>
      </c>
      <c r="T679" s="17">
        <f>S679*EXP($C$5+SQRT($C$4)*J679)+(Projection!$J$20+MAX(0,Projection!$I$24-S679)/Projection!$C$4-Projection!$J$21)*EXP($C$5+SQRT($C$4)*J679)^0.5</f>
        <v/>
      </c>
      <c r="U679" s="17">
        <f>T679*EXP($C$5+SQRT($C$4)*K679)+(Projection!$K$20+MAX(0,Projection!$J$24-T679)/Projection!$C$4-Projection!$K$21)*EXP($C$5+SQRT($C$4)*K679)^0.5</f>
        <v/>
      </c>
      <c r="V679" s="17">
        <f>U679*EXP($C$5+SQRT($C$4)*L679)+(Projection!$L$20+MAX(0,Projection!$K$24-U679)/Projection!$C$4-Projection!$L$21)*EXP($C$5+SQRT($C$4)*L679)^0.5</f>
        <v/>
      </c>
      <c r="W679" s="13">
        <f>M679/Projection!$C$24</f>
        <v/>
      </c>
      <c r="X679" s="13">
        <f>N679/Projection!$D$24</f>
        <v/>
      </c>
      <c r="Y679" s="13">
        <f>O679/Projection!$E$24</f>
        <v/>
      </c>
      <c r="Z679" s="13">
        <f>P679/Projection!$F$24</f>
        <v/>
      </c>
      <c r="AA679" s="13">
        <f>Q679/Projection!$G$24</f>
        <v/>
      </c>
      <c r="AB679" s="13">
        <f>R679/Projection!$H$24</f>
        <v/>
      </c>
      <c r="AC679" s="13">
        <f>S679/Projection!$I$24</f>
        <v/>
      </c>
      <c r="AD679" s="13">
        <f>T679/Projection!$J$24</f>
        <v/>
      </c>
      <c r="AE679" s="13">
        <f>U679/Projection!$K$24</f>
        <v/>
      </c>
      <c r="AF679" s="13">
        <f>V679/Projection!$L$24</f>
        <v/>
      </c>
      <c r="AG679" s="13">
        <f>MIN(W679:AF679)</f>
        <v/>
      </c>
    </row>
    <row r="680">
      <c r="B680" s="2" t="n">
        <v>667</v>
      </c>
      <c r="C680" s="20" t="n">
        <v>0.780034</v>
      </c>
      <c r="D680" s="20" t="n">
        <v>0.677401</v>
      </c>
      <c r="E680" s="20" t="n">
        <v>-0.462094</v>
      </c>
      <c r="F680" s="20" t="n">
        <v>0.438352</v>
      </c>
      <c r="G680" s="20" t="n">
        <v>1.300022</v>
      </c>
      <c r="H680" s="20" t="n">
        <v>2.314663</v>
      </c>
      <c r="I680" s="20" t="n">
        <v>0.449121</v>
      </c>
      <c r="J680" s="20" t="n">
        <v>0.456173</v>
      </c>
      <c r="K680" s="20" t="n">
        <v>-1.950125</v>
      </c>
      <c r="L680" s="20" t="n">
        <v>1.661011</v>
      </c>
      <c r="M680" s="17">
        <f>Projection!$C$13*EXP($C$5+SQRT($C$4)*C680)+(Projection!$C$20+MAX(0,Projection!$C$14-Projection!$C$13)/Projection!$C$4-Projection!$C$21)*EXP($C$5+SQRT($C$4)*C680)^0.5</f>
        <v/>
      </c>
      <c r="N680" s="17">
        <f>M680*EXP($C$5+SQRT($C$4)*D680)+(Projection!$D$20+MAX(0,Projection!$C$24-M680)/Projection!$C$4-Projection!$D$21)*EXP($C$5+SQRT($C$4)*D680)^0.5</f>
        <v/>
      </c>
      <c r="O680" s="17">
        <f>N680*EXP($C$5+SQRT($C$4)*E680)+(Projection!$E$20+MAX(0,Projection!$D$24-N680)/Projection!$C$4-Projection!$E$21)*EXP($C$5+SQRT($C$4)*E680)^0.5</f>
        <v/>
      </c>
      <c r="P680" s="17">
        <f>O680*EXP($C$5+SQRT($C$4)*F680)+(Projection!$F$20+MAX(0,Projection!$E$24-O680)/Projection!$C$4-Projection!$F$21)*EXP($C$5+SQRT($C$4)*F680)^0.5</f>
        <v/>
      </c>
      <c r="Q680" s="17">
        <f>P680*EXP($C$5+SQRT($C$4)*G680)+(Projection!$G$20+MAX(0,Projection!$F$24-P680)/Projection!$C$4-Projection!$G$21)*EXP($C$5+SQRT($C$4)*G680)^0.5</f>
        <v/>
      </c>
      <c r="R680" s="17">
        <f>Q680*EXP($C$5+SQRT($C$4)*H680)+(Projection!$H$20+MAX(0,Projection!$G$24-Q680)/Projection!$C$4-Projection!$H$21)*EXP($C$5+SQRT($C$4)*H680)^0.5</f>
        <v/>
      </c>
      <c r="S680" s="17">
        <f>R680*EXP($C$5+SQRT($C$4)*I680)+(Projection!$I$20+MAX(0,Projection!$H$24-R680)/Projection!$C$4-Projection!$I$21)*EXP($C$5+SQRT($C$4)*I680)^0.5</f>
        <v/>
      </c>
      <c r="T680" s="17">
        <f>S680*EXP($C$5+SQRT($C$4)*J680)+(Projection!$J$20+MAX(0,Projection!$I$24-S680)/Projection!$C$4-Projection!$J$21)*EXP($C$5+SQRT($C$4)*J680)^0.5</f>
        <v/>
      </c>
      <c r="U680" s="17">
        <f>T680*EXP($C$5+SQRT($C$4)*K680)+(Projection!$K$20+MAX(0,Projection!$J$24-T680)/Projection!$C$4-Projection!$K$21)*EXP($C$5+SQRT($C$4)*K680)^0.5</f>
        <v/>
      </c>
      <c r="V680" s="17">
        <f>U680*EXP($C$5+SQRT($C$4)*L680)+(Projection!$L$20+MAX(0,Projection!$K$24-U680)/Projection!$C$4-Projection!$L$21)*EXP($C$5+SQRT($C$4)*L680)^0.5</f>
        <v/>
      </c>
      <c r="W680" s="13">
        <f>M680/Projection!$C$24</f>
        <v/>
      </c>
      <c r="X680" s="13">
        <f>N680/Projection!$D$24</f>
        <v/>
      </c>
      <c r="Y680" s="13">
        <f>O680/Projection!$E$24</f>
        <v/>
      </c>
      <c r="Z680" s="13">
        <f>P680/Projection!$F$24</f>
        <v/>
      </c>
      <c r="AA680" s="13">
        <f>Q680/Projection!$G$24</f>
        <v/>
      </c>
      <c r="AB680" s="13">
        <f>R680/Projection!$H$24</f>
        <v/>
      </c>
      <c r="AC680" s="13">
        <f>S680/Projection!$I$24</f>
        <v/>
      </c>
      <c r="AD680" s="13">
        <f>T680/Projection!$J$24</f>
        <v/>
      </c>
      <c r="AE680" s="13">
        <f>U680/Projection!$K$24</f>
        <v/>
      </c>
      <c r="AF680" s="13">
        <f>V680/Projection!$L$24</f>
        <v/>
      </c>
      <c r="AG680" s="13">
        <f>MIN(W680:AF680)</f>
        <v/>
      </c>
    </row>
    <row r="681">
      <c r="B681" s="2" t="n">
        <v>668</v>
      </c>
      <c r="C681" s="20" t="n">
        <v>0.468672</v>
      </c>
      <c r="D681" s="20" t="n">
        <v>-0.5902770000000001</v>
      </c>
      <c r="E681" s="20" t="n">
        <v>-0.50219</v>
      </c>
      <c r="F681" s="20" t="n">
        <v>-0.658578</v>
      </c>
      <c r="G681" s="20" t="n">
        <v>1.089411</v>
      </c>
      <c r="H681" s="20" t="n">
        <v>-1.950492</v>
      </c>
      <c r="I681" s="20" t="n">
        <v>-1.747105</v>
      </c>
      <c r="J681" s="20" t="n">
        <v>-1.08017</v>
      </c>
      <c r="K681" s="20" t="n">
        <v>1.213602</v>
      </c>
      <c r="L681" s="20" t="n">
        <v>0.099166</v>
      </c>
      <c r="M681" s="17">
        <f>Projection!$C$13*EXP($C$5+SQRT($C$4)*C681)+(Projection!$C$20+MAX(0,Projection!$C$14-Projection!$C$13)/Projection!$C$4-Projection!$C$21)*EXP($C$5+SQRT($C$4)*C681)^0.5</f>
        <v/>
      </c>
      <c r="N681" s="17">
        <f>M681*EXP($C$5+SQRT($C$4)*D681)+(Projection!$D$20+MAX(0,Projection!$C$24-M681)/Projection!$C$4-Projection!$D$21)*EXP($C$5+SQRT($C$4)*D681)^0.5</f>
        <v/>
      </c>
      <c r="O681" s="17">
        <f>N681*EXP($C$5+SQRT($C$4)*E681)+(Projection!$E$20+MAX(0,Projection!$D$24-N681)/Projection!$C$4-Projection!$E$21)*EXP($C$5+SQRT($C$4)*E681)^0.5</f>
        <v/>
      </c>
      <c r="P681" s="17">
        <f>O681*EXP($C$5+SQRT($C$4)*F681)+(Projection!$F$20+MAX(0,Projection!$E$24-O681)/Projection!$C$4-Projection!$F$21)*EXP($C$5+SQRT($C$4)*F681)^0.5</f>
        <v/>
      </c>
      <c r="Q681" s="17">
        <f>P681*EXP($C$5+SQRT($C$4)*G681)+(Projection!$G$20+MAX(0,Projection!$F$24-P681)/Projection!$C$4-Projection!$G$21)*EXP($C$5+SQRT($C$4)*G681)^0.5</f>
        <v/>
      </c>
      <c r="R681" s="17">
        <f>Q681*EXP($C$5+SQRT($C$4)*H681)+(Projection!$H$20+MAX(0,Projection!$G$24-Q681)/Projection!$C$4-Projection!$H$21)*EXP($C$5+SQRT($C$4)*H681)^0.5</f>
        <v/>
      </c>
      <c r="S681" s="17">
        <f>R681*EXP($C$5+SQRT($C$4)*I681)+(Projection!$I$20+MAX(0,Projection!$H$24-R681)/Projection!$C$4-Projection!$I$21)*EXP($C$5+SQRT($C$4)*I681)^0.5</f>
        <v/>
      </c>
      <c r="T681" s="17">
        <f>S681*EXP($C$5+SQRT($C$4)*J681)+(Projection!$J$20+MAX(0,Projection!$I$24-S681)/Projection!$C$4-Projection!$J$21)*EXP($C$5+SQRT($C$4)*J681)^0.5</f>
        <v/>
      </c>
      <c r="U681" s="17">
        <f>T681*EXP($C$5+SQRT($C$4)*K681)+(Projection!$K$20+MAX(0,Projection!$J$24-T681)/Projection!$C$4-Projection!$K$21)*EXP($C$5+SQRT($C$4)*K681)^0.5</f>
        <v/>
      </c>
      <c r="V681" s="17">
        <f>U681*EXP($C$5+SQRT($C$4)*L681)+(Projection!$L$20+MAX(0,Projection!$K$24-U681)/Projection!$C$4-Projection!$L$21)*EXP($C$5+SQRT($C$4)*L681)^0.5</f>
        <v/>
      </c>
      <c r="W681" s="13">
        <f>M681/Projection!$C$24</f>
        <v/>
      </c>
      <c r="X681" s="13">
        <f>N681/Projection!$D$24</f>
        <v/>
      </c>
      <c r="Y681" s="13">
        <f>O681/Projection!$E$24</f>
        <v/>
      </c>
      <c r="Z681" s="13">
        <f>P681/Projection!$F$24</f>
        <v/>
      </c>
      <c r="AA681" s="13">
        <f>Q681/Projection!$G$24</f>
        <v/>
      </c>
      <c r="AB681" s="13">
        <f>R681/Projection!$H$24</f>
        <v/>
      </c>
      <c r="AC681" s="13">
        <f>S681/Projection!$I$24</f>
        <v/>
      </c>
      <c r="AD681" s="13">
        <f>T681/Projection!$J$24</f>
        <v/>
      </c>
      <c r="AE681" s="13">
        <f>U681/Projection!$K$24</f>
        <v/>
      </c>
      <c r="AF681" s="13">
        <f>V681/Projection!$L$24</f>
        <v/>
      </c>
      <c r="AG681" s="13">
        <f>MIN(W681:AF681)</f>
        <v/>
      </c>
    </row>
    <row r="682">
      <c r="B682" s="2" t="n">
        <v>669</v>
      </c>
      <c r="C682" s="20" t="n">
        <v>0.437319</v>
      </c>
      <c r="D682" s="20" t="n">
        <v>0.768432</v>
      </c>
      <c r="E682" s="20" t="n">
        <v>0.205726</v>
      </c>
      <c r="F682" s="20" t="n">
        <v>-0.005782</v>
      </c>
      <c r="G682" s="20" t="n">
        <v>-0.222085</v>
      </c>
      <c r="H682" s="20" t="n">
        <v>0.264378</v>
      </c>
      <c r="I682" s="20" t="n">
        <v>1.381856</v>
      </c>
      <c r="J682" s="20" t="n">
        <v>2.457413</v>
      </c>
      <c r="K682" s="20" t="n">
        <v>-0.254505</v>
      </c>
      <c r="L682" s="20" t="n">
        <v>1.779162</v>
      </c>
      <c r="M682" s="17">
        <f>Projection!$C$13*EXP($C$5+SQRT($C$4)*C682)+(Projection!$C$20+MAX(0,Projection!$C$14-Projection!$C$13)/Projection!$C$4-Projection!$C$21)*EXP($C$5+SQRT($C$4)*C682)^0.5</f>
        <v/>
      </c>
      <c r="N682" s="17">
        <f>M682*EXP($C$5+SQRT($C$4)*D682)+(Projection!$D$20+MAX(0,Projection!$C$24-M682)/Projection!$C$4-Projection!$D$21)*EXP($C$5+SQRT($C$4)*D682)^0.5</f>
        <v/>
      </c>
      <c r="O682" s="17">
        <f>N682*EXP($C$5+SQRT($C$4)*E682)+(Projection!$E$20+MAX(0,Projection!$D$24-N682)/Projection!$C$4-Projection!$E$21)*EXP($C$5+SQRT($C$4)*E682)^0.5</f>
        <v/>
      </c>
      <c r="P682" s="17">
        <f>O682*EXP($C$5+SQRT($C$4)*F682)+(Projection!$F$20+MAX(0,Projection!$E$24-O682)/Projection!$C$4-Projection!$F$21)*EXP($C$5+SQRT($C$4)*F682)^0.5</f>
        <v/>
      </c>
      <c r="Q682" s="17">
        <f>P682*EXP($C$5+SQRT($C$4)*G682)+(Projection!$G$20+MAX(0,Projection!$F$24-P682)/Projection!$C$4-Projection!$G$21)*EXP($C$5+SQRT($C$4)*G682)^0.5</f>
        <v/>
      </c>
      <c r="R682" s="17">
        <f>Q682*EXP($C$5+SQRT($C$4)*H682)+(Projection!$H$20+MAX(0,Projection!$G$24-Q682)/Projection!$C$4-Projection!$H$21)*EXP($C$5+SQRT($C$4)*H682)^0.5</f>
        <v/>
      </c>
      <c r="S682" s="17">
        <f>R682*EXP($C$5+SQRT($C$4)*I682)+(Projection!$I$20+MAX(0,Projection!$H$24-R682)/Projection!$C$4-Projection!$I$21)*EXP($C$5+SQRT($C$4)*I682)^0.5</f>
        <v/>
      </c>
      <c r="T682" s="17">
        <f>S682*EXP($C$5+SQRT($C$4)*J682)+(Projection!$J$20+MAX(0,Projection!$I$24-S682)/Projection!$C$4-Projection!$J$21)*EXP($C$5+SQRT($C$4)*J682)^0.5</f>
        <v/>
      </c>
      <c r="U682" s="17">
        <f>T682*EXP($C$5+SQRT($C$4)*K682)+(Projection!$K$20+MAX(0,Projection!$J$24-T682)/Projection!$C$4-Projection!$K$21)*EXP($C$5+SQRT($C$4)*K682)^0.5</f>
        <v/>
      </c>
      <c r="V682" s="17">
        <f>U682*EXP($C$5+SQRT($C$4)*L682)+(Projection!$L$20+MAX(0,Projection!$K$24-U682)/Projection!$C$4-Projection!$L$21)*EXP($C$5+SQRT($C$4)*L682)^0.5</f>
        <v/>
      </c>
      <c r="W682" s="13">
        <f>M682/Projection!$C$24</f>
        <v/>
      </c>
      <c r="X682" s="13">
        <f>N682/Projection!$D$24</f>
        <v/>
      </c>
      <c r="Y682" s="13">
        <f>O682/Projection!$E$24</f>
        <v/>
      </c>
      <c r="Z682" s="13">
        <f>P682/Projection!$F$24</f>
        <v/>
      </c>
      <c r="AA682" s="13">
        <f>Q682/Projection!$G$24</f>
        <v/>
      </c>
      <c r="AB682" s="13">
        <f>R682/Projection!$H$24</f>
        <v/>
      </c>
      <c r="AC682" s="13">
        <f>S682/Projection!$I$24</f>
        <v/>
      </c>
      <c r="AD682" s="13">
        <f>T682/Projection!$J$24</f>
        <v/>
      </c>
      <c r="AE682" s="13">
        <f>U682/Projection!$K$24</f>
        <v/>
      </c>
      <c r="AF682" s="13">
        <f>V682/Projection!$L$24</f>
        <v/>
      </c>
      <c r="AG682" s="13">
        <f>MIN(W682:AF682)</f>
        <v/>
      </c>
    </row>
    <row r="683">
      <c r="B683" s="2" t="n">
        <v>670</v>
      </c>
      <c r="C683" s="20" t="n">
        <v>1.660851</v>
      </c>
      <c r="D683" s="20" t="n">
        <v>0.28052</v>
      </c>
      <c r="E683" s="20" t="n">
        <v>-0.086369</v>
      </c>
      <c r="F683" s="20" t="n">
        <v>0.208944</v>
      </c>
      <c r="G683" s="20" t="n">
        <v>1.313189</v>
      </c>
      <c r="H683" s="20" t="n">
        <v>0.121508</v>
      </c>
      <c r="I683" s="20" t="n">
        <v>-0.366884</v>
      </c>
      <c r="J683" s="20" t="n">
        <v>0.829435</v>
      </c>
      <c r="K683" s="20" t="n">
        <v>1.5809</v>
      </c>
      <c r="L683" s="20" t="n">
        <v>0.301378</v>
      </c>
      <c r="M683" s="17">
        <f>Projection!$C$13*EXP($C$5+SQRT($C$4)*C683)+(Projection!$C$20+MAX(0,Projection!$C$14-Projection!$C$13)/Projection!$C$4-Projection!$C$21)*EXP($C$5+SQRT($C$4)*C683)^0.5</f>
        <v/>
      </c>
      <c r="N683" s="17">
        <f>M683*EXP($C$5+SQRT($C$4)*D683)+(Projection!$D$20+MAX(0,Projection!$C$24-M683)/Projection!$C$4-Projection!$D$21)*EXP($C$5+SQRT($C$4)*D683)^0.5</f>
        <v/>
      </c>
      <c r="O683" s="17">
        <f>N683*EXP($C$5+SQRT($C$4)*E683)+(Projection!$E$20+MAX(0,Projection!$D$24-N683)/Projection!$C$4-Projection!$E$21)*EXP($C$5+SQRT($C$4)*E683)^0.5</f>
        <v/>
      </c>
      <c r="P683" s="17">
        <f>O683*EXP($C$5+SQRT($C$4)*F683)+(Projection!$F$20+MAX(0,Projection!$E$24-O683)/Projection!$C$4-Projection!$F$21)*EXP($C$5+SQRT($C$4)*F683)^0.5</f>
        <v/>
      </c>
      <c r="Q683" s="17">
        <f>P683*EXP($C$5+SQRT($C$4)*G683)+(Projection!$G$20+MAX(0,Projection!$F$24-P683)/Projection!$C$4-Projection!$G$21)*EXP($C$5+SQRT($C$4)*G683)^0.5</f>
        <v/>
      </c>
      <c r="R683" s="17">
        <f>Q683*EXP($C$5+SQRT($C$4)*H683)+(Projection!$H$20+MAX(0,Projection!$G$24-Q683)/Projection!$C$4-Projection!$H$21)*EXP($C$5+SQRT($C$4)*H683)^0.5</f>
        <v/>
      </c>
      <c r="S683" s="17">
        <f>R683*EXP($C$5+SQRT($C$4)*I683)+(Projection!$I$20+MAX(0,Projection!$H$24-R683)/Projection!$C$4-Projection!$I$21)*EXP($C$5+SQRT($C$4)*I683)^0.5</f>
        <v/>
      </c>
      <c r="T683" s="17">
        <f>S683*EXP($C$5+SQRT($C$4)*J683)+(Projection!$J$20+MAX(0,Projection!$I$24-S683)/Projection!$C$4-Projection!$J$21)*EXP($C$5+SQRT($C$4)*J683)^0.5</f>
        <v/>
      </c>
      <c r="U683" s="17">
        <f>T683*EXP($C$5+SQRT($C$4)*K683)+(Projection!$K$20+MAX(0,Projection!$J$24-T683)/Projection!$C$4-Projection!$K$21)*EXP($C$5+SQRT($C$4)*K683)^0.5</f>
        <v/>
      </c>
      <c r="V683" s="17">
        <f>U683*EXP($C$5+SQRT($C$4)*L683)+(Projection!$L$20+MAX(0,Projection!$K$24-U683)/Projection!$C$4-Projection!$L$21)*EXP($C$5+SQRT($C$4)*L683)^0.5</f>
        <v/>
      </c>
      <c r="W683" s="13">
        <f>M683/Projection!$C$24</f>
        <v/>
      </c>
      <c r="X683" s="13">
        <f>N683/Projection!$D$24</f>
        <v/>
      </c>
      <c r="Y683" s="13">
        <f>O683/Projection!$E$24</f>
        <v/>
      </c>
      <c r="Z683" s="13">
        <f>P683/Projection!$F$24</f>
        <v/>
      </c>
      <c r="AA683" s="13">
        <f>Q683/Projection!$G$24</f>
        <v/>
      </c>
      <c r="AB683" s="13">
        <f>R683/Projection!$H$24</f>
        <v/>
      </c>
      <c r="AC683" s="13">
        <f>S683/Projection!$I$24</f>
        <v/>
      </c>
      <c r="AD683" s="13">
        <f>T683/Projection!$J$24</f>
        <v/>
      </c>
      <c r="AE683" s="13">
        <f>U683/Projection!$K$24</f>
        <v/>
      </c>
      <c r="AF683" s="13">
        <f>V683/Projection!$L$24</f>
        <v/>
      </c>
      <c r="AG683" s="13">
        <f>MIN(W683:AF683)</f>
        <v/>
      </c>
    </row>
    <row r="684">
      <c r="B684" s="2" t="n">
        <v>671</v>
      </c>
      <c r="C684" s="20" t="n">
        <v>-1.456132</v>
      </c>
      <c r="D684" s="20" t="n">
        <v>-1.196943</v>
      </c>
      <c r="E684" s="20" t="n">
        <v>0.369191</v>
      </c>
      <c r="F684" s="20" t="n">
        <v>-0.294478</v>
      </c>
      <c r="G684" s="20" t="n">
        <v>1.774853</v>
      </c>
      <c r="H684" s="20" t="n">
        <v>-0.767931</v>
      </c>
      <c r="I684" s="20" t="n">
        <v>-0.017138</v>
      </c>
      <c r="J684" s="20" t="n">
        <v>-1.354337</v>
      </c>
      <c r="K684" s="20" t="n">
        <v>0.411163</v>
      </c>
      <c r="L684" s="20" t="n">
        <v>-2.162919</v>
      </c>
      <c r="M684" s="17">
        <f>Projection!$C$13*EXP($C$5+SQRT($C$4)*C684)+(Projection!$C$20+MAX(0,Projection!$C$14-Projection!$C$13)/Projection!$C$4-Projection!$C$21)*EXP($C$5+SQRT($C$4)*C684)^0.5</f>
        <v/>
      </c>
      <c r="N684" s="17">
        <f>M684*EXP($C$5+SQRT($C$4)*D684)+(Projection!$D$20+MAX(0,Projection!$C$24-M684)/Projection!$C$4-Projection!$D$21)*EXP($C$5+SQRT($C$4)*D684)^0.5</f>
        <v/>
      </c>
      <c r="O684" s="17">
        <f>N684*EXP($C$5+SQRT($C$4)*E684)+(Projection!$E$20+MAX(0,Projection!$D$24-N684)/Projection!$C$4-Projection!$E$21)*EXP($C$5+SQRT($C$4)*E684)^0.5</f>
        <v/>
      </c>
      <c r="P684" s="17">
        <f>O684*EXP($C$5+SQRT($C$4)*F684)+(Projection!$F$20+MAX(0,Projection!$E$24-O684)/Projection!$C$4-Projection!$F$21)*EXP($C$5+SQRT($C$4)*F684)^0.5</f>
        <v/>
      </c>
      <c r="Q684" s="17">
        <f>P684*EXP($C$5+SQRT($C$4)*G684)+(Projection!$G$20+MAX(0,Projection!$F$24-P684)/Projection!$C$4-Projection!$G$21)*EXP($C$5+SQRT($C$4)*G684)^0.5</f>
        <v/>
      </c>
      <c r="R684" s="17">
        <f>Q684*EXP($C$5+SQRT($C$4)*H684)+(Projection!$H$20+MAX(0,Projection!$G$24-Q684)/Projection!$C$4-Projection!$H$21)*EXP($C$5+SQRT($C$4)*H684)^0.5</f>
        <v/>
      </c>
      <c r="S684" s="17">
        <f>R684*EXP($C$5+SQRT($C$4)*I684)+(Projection!$I$20+MAX(0,Projection!$H$24-R684)/Projection!$C$4-Projection!$I$21)*EXP($C$5+SQRT($C$4)*I684)^0.5</f>
        <v/>
      </c>
      <c r="T684" s="17">
        <f>S684*EXP($C$5+SQRT($C$4)*J684)+(Projection!$J$20+MAX(0,Projection!$I$24-S684)/Projection!$C$4-Projection!$J$21)*EXP($C$5+SQRT($C$4)*J684)^0.5</f>
        <v/>
      </c>
      <c r="U684" s="17">
        <f>T684*EXP($C$5+SQRT($C$4)*K684)+(Projection!$K$20+MAX(0,Projection!$J$24-T684)/Projection!$C$4-Projection!$K$21)*EXP($C$5+SQRT($C$4)*K684)^0.5</f>
        <v/>
      </c>
      <c r="V684" s="17">
        <f>U684*EXP($C$5+SQRT($C$4)*L684)+(Projection!$L$20+MAX(0,Projection!$K$24-U684)/Projection!$C$4-Projection!$L$21)*EXP($C$5+SQRT($C$4)*L684)^0.5</f>
        <v/>
      </c>
      <c r="W684" s="13">
        <f>M684/Projection!$C$24</f>
        <v/>
      </c>
      <c r="X684" s="13">
        <f>N684/Projection!$D$24</f>
        <v/>
      </c>
      <c r="Y684" s="13">
        <f>O684/Projection!$E$24</f>
        <v/>
      </c>
      <c r="Z684" s="13">
        <f>P684/Projection!$F$24</f>
        <v/>
      </c>
      <c r="AA684" s="13">
        <f>Q684/Projection!$G$24</f>
        <v/>
      </c>
      <c r="AB684" s="13">
        <f>R684/Projection!$H$24</f>
        <v/>
      </c>
      <c r="AC684" s="13">
        <f>S684/Projection!$I$24</f>
        <v/>
      </c>
      <c r="AD684" s="13">
        <f>T684/Projection!$J$24</f>
        <v/>
      </c>
      <c r="AE684" s="13">
        <f>U684/Projection!$K$24</f>
        <v/>
      </c>
      <c r="AF684" s="13">
        <f>V684/Projection!$L$24</f>
        <v/>
      </c>
      <c r="AG684" s="13">
        <f>MIN(W684:AF684)</f>
        <v/>
      </c>
    </row>
    <row r="685">
      <c r="B685" s="2" t="n">
        <v>672</v>
      </c>
      <c r="C685" s="20" t="n">
        <v>-1.433248</v>
      </c>
      <c r="D685" s="20" t="n">
        <v>0.032066</v>
      </c>
      <c r="E685" s="20" t="n">
        <v>-1.094032</v>
      </c>
      <c r="F685" s="20" t="n">
        <v>1.177284</v>
      </c>
      <c r="G685" s="20" t="n">
        <v>-1.510547</v>
      </c>
      <c r="H685" s="20" t="n">
        <v>0.420336</v>
      </c>
      <c r="I685" s="20" t="n">
        <v>-1.222379</v>
      </c>
      <c r="J685" s="20" t="n">
        <v>0.775851</v>
      </c>
      <c r="K685" s="20" t="n">
        <v>-0.5750769999999999</v>
      </c>
      <c r="L685" s="20" t="n">
        <v>-0.004517</v>
      </c>
      <c r="M685" s="17">
        <f>Projection!$C$13*EXP($C$5+SQRT($C$4)*C685)+(Projection!$C$20+MAX(0,Projection!$C$14-Projection!$C$13)/Projection!$C$4-Projection!$C$21)*EXP($C$5+SQRT($C$4)*C685)^0.5</f>
        <v/>
      </c>
      <c r="N685" s="17">
        <f>M685*EXP($C$5+SQRT($C$4)*D685)+(Projection!$D$20+MAX(0,Projection!$C$24-M685)/Projection!$C$4-Projection!$D$21)*EXP($C$5+SQRT($C$4)*D685)^0.5</f>
        <v/>
      </c>
      <c r="O685" s="17">
        <f>N685*EXP($C$5+SQRT($C$4)*E685)+(Projection!$E$20+MAX(0,Projection!$D$24-N685)/Projection!$C$4-Projection!$E$21)*EXP($C$5+SQRT($C$4)*E685)^0.5</f>
        <v/>
      </c>
      <c r="P685" s="17">
        <f>O685*EXP($C$5+SQRT($C$4)*F685)+(Projection!$F$20+MAX(0,Projection!$E$24-O685)/Projection!$C$4-Projection!$F$21)*EXP($C$5+SQRT($C$4)*F685)^0.5</f>
        <v/>
      </c>
      <c r="Q685" s="17">
        <f>P685*EXP($C$5+SQRT($C$4)*G685)+(Projection!$G$20+MAX(0,Projection!$F$24-P685)/Projection!$C$4-Projection!$G$21)*EXP($C$5+SQRT($C$4)*G685)^0.5</f>
        <v/>
      </c>
      <c r="R685" s="17">
        <f>Q685*EXP($C$5+SQRT($C$4)*H685)+(Projection!$H$20+MAX(0,Projection!$G$24-Q685)/Projection!$C$4-Projection!$H$21)*EXP($C$5+SQRT($C$4)*H685)^0.5</f>
        <v/>
      </c>
      <c r="S685" s="17">
        <f>R685*EXP($C$5+SQRT($C$4)*I685)+(Projection!$I$20+MAX(0,Projection!$H$24-R685)/Projection!$C$4-Projection!$I$21)*EXP($C$5+SQRT($C$4)*I685)^0.5</f>
        <v/>
      </c>
      <c r="T685" s="17">
        <f>S685*EXP($C$5+SQRT($C$4)*J685)+(Projection!$J$20+MAX(0,Projection!$I$24-S685)/Projection!$C$4-Projection!$J$21)*EXP($C$5+SQRT($C$4)*J685)^0.5</f>
        <v/>
      </c>
      <c r="U685" s="17">
        <f>T685*EXP($C$5+SQRT($C$4)*K685)+(Projection!$K$20+MAX(0,Projection!$J$24-T685)/Projection!$C$4-Projection!$K$21)*EXP($C$5+SQRT($C$4)*K685)^0.5</f>
        <v/>
      </c>
      <c r="V685" s="17">
        <f>U685*EXP($C$5+SQRT($C$4)*L685)+(Projection!$L$20+MAX(0,Projection!$K$24-U685)/Projection!$C$4-Projection!$L$21)*EXP($C$5+SQRT($C$4)*L685)^0.5</f>
        <v/>
      </c>
      <c r="W685" s="13">
        <f>M685/Projection!$C$24</f>
        <v/>
      </c>
      <c r="X685" s="13">
        <f>N685/Projection!$D$24</f>
        <v/>
      </c>
      <c r="Y685" s="13">
        <f>O685/Projection!$E$24</f>
        <v/>
      </c>
      <c r="Z685" s="13">
        <f>P685/Projection!$F$24</f>
        <v/>
      </c>
      <c r="AA685" s="13">
        <f>Q685/Projection!$G$24</f>
        <v/>
      </c>
      <c r="AB685" s="13">
        <f>R685/Projection!$H$24</f>
        <v/>
      </c>
      <c r="AC685" s="13">
        <f>S685/Projection!$I$24</f>
        <v/>
      </c>
      <c r="AD685" s="13">
        <f>T685/Projection!$J$24</f>
        <v/>
      </c>
      <c r="AE685" s="13">
        <f>U685/Projection!$K$24</f>
        <v/>
      </c>
      <c r="AF685" s="13">
        <f>V685/Projection!$L$24</f>
        <v/>
      </c>
      <c r="AG685" s="13">
        <f>MIN(W685:AF685)</f>
        <v/>
      </c>
    </row>
    <row r="686">
      <c r="B686" s="2" t="n">
        <v>673</v>
      </c>
      <c r="C686" s="20" t="n">
        <v>0.696814</v>
      </c>
      <c r="D686" s="20" t="n">
        <v>1.718755</v>
      </c>
      <c r="E686" s="20" t="n">
        <v>1.286944</v>
      </c>
      <c r="F686" s="20" t="n">
        <v>0.980654</v>
      </c>
      <c r="G686" s="20" t="n">
        <v>-0.423547</v>
      </c>
      <c r="H686" s="20" t="n">
        <v>-1.288869</v>
      </c>
      <c r="I686" s="20" t="n">
        <v>0.908331</v>
      </c>
      <c r="J686" s="20" t="n">
        <v>-0.098343</v>
      </c>
      <c r="K686" s="20" t="n">
        <v>0.8554659999999999</v>
      </c>
      <c r="L686" s="20" t="n">
        <v>0.631565</v>
      </c>
      <c r="M686" s="17">
        <f>Projection!$C$13*EXP($C$5+SQRT($C$4)*C686)+(Projection!$C$20+MAX(0,Projection!$C$14-Projection!$C$13)/Projection!$C$4-Projection!$C$21)*EXP($C$5+SQRT($C$4)*C686)^0.5</f>
        <v/>
      </c>
      <c r="N686" s="17">
        <f>M686*EXP($C$5+SQRT($C$4)*D686)+(Projection!$D$20+MAX(0,Projection!$C$24-M686)/Projection!$C$4-Projection!$D$21)*EXP($C$5+SQRT($C$4)*D686)^0.5</f>
        <v/>
      </c>
      <c r="O686" s="17">
        <f>N686*EXP($C$5+SQRT($C$4)*E686)+(Projection!$E$20+MAX(0,Projection!$D$24-N686)/Projection!$C$4-Projection!$E$21)*EXP($C$5+SQRT($C$4)*E686)^0.5</f>
        <v/>
      </c>
      <c r="P686" s="17">
        <f>O686*EXP($C$5+SQRT($C$4)*F686)+(Projection!$F$20+MAX(0,Projection!$E$24-O686)/Projection!$C$4-Projection!$F$21)*EXP($C$5+SQRT($C$4)*F686)^0.5</f>
        <v/>
      </c>
      <c r="Q686" s="17">
        <f>P686*EXP($C$5+SQRT($C$4)*G686)+(Projection!$G$20+MAX(0,Projection!$F$24-P686)/Projection!$C$4-Projection!$G$21)*EXP($C$5+SQRT($C$4)*G686)^0.5</f>
        <v/>
      </c>
      <c r="R686" s="17">
        <f>Q686*EXP($C$5+SQRT($C$4)*H686)+(Projection!$H$20+MAX(0,Projection!$G$24-Q686)/Projection!$C$4-Projection!$H$21)*EXP($C$5+SQRT($C$4)*H686)^0.5</f>
        <v/>
      </c>
      <c r="S686" s="17">
        <f>R686*EXP($C$5+SQRT($C$4)*I686)+(Projection!$I$20+MAX(0,Projection!$H$24-R686)/Projection!$C$4-Projection!$I$21)*EXP($C$5+SQRT($C$4)*I686)^0.5</f>
        <v/>
      </c>
      <c r="T686" s="17">
        <f>S686*EXP($C$5+SQRT($C$4)*J686)+(Projection!$J$20+MAX(0,Projection!$I$24-S686)/Projection!$C$4-Projection!$J$21)*EXP($C$5+SQRT($C$4)*J686)^0.5</f>
        <v/>
      </c>
      <c r="U686" s="17">
        <f>T686*EXP($C$5+SQRT($C$4)*K686)+(Projection!$K$20+MAX(0,Projection!$J$24-T686)/Projection!$C$4-Projection!$K$21)*EXP($C$5+SQRT($C$4)*K686)^0.5</f>
        <v/>
      </c>
      <c r="V686" s="17">
        <f>U686*EXP($C$5+SQRT($C$4)*L686)+(Projection!$L$20+MAX(0,Projection!$K$24-U686)/Projection!$C$4-Projection!$L$21)*EXP($C$5+SQRT($C$4)*L686)^0.5</f>
        <v/>
      </c>
      <c r="W686" s="13">
        <f>M686/Projection!$C$24</f>
        <v/>
      </c>
      <c r="X686" s="13">
        <f>N686/Projection!$D$24</f>
        <v/>
      </c>
      <c r="Y686" s="13">
        <f>O686/Projection!$E$24</f>
        <v/>
      </c>
      <c r="Z686" s="13">
        <f>P686/Projection!$F$24</f>
        <v/>
      </c>
      <c r="AA686" s="13">
        <f>Q686/Projection!$G$24</f>
        <v/>
      </c>
      <c r="AB686" s="13">
        <f>R686/Projection!$H$24</f>
        <v/>
      </c>
      <c r="AC686" s="13">
        <f>S686/Projection!$I$24</f>
        <v/>
      </c>
      <c r="AD686" s="13">
        <f>T686/Projection!$J$24</f>
        <v/>
      </c>
      <c r="AE686" s="13">
        <f>U686/Projection!$K$24</f>
        <v/>
      </c>
      <c r="AF686" s="13">
        <f>V686/Projection!$L$24</f>
        <v/>
      </c>
      <c r="AG686" s="13">
        <f>MIN(W686:AF686)</f>
        <v/>
      </c>
    </row>
    <row r="687">
      <c r="B687" s="2" t="n">
        <v>674</v>
      </c>
      <c r="C687" s="20" t="n">
        <v>-1.097981</v>
      </c>
      <c r="D687" s="20" t="n">
        <v>-0.94624</v>
      </c>
      <c r="E687" s="20" t="n">
        <v>-0.787849</v>
      </c>
      <c r="F687" s="20" t="n">
        <v>0.867528</v>
      </c>
      <c r="G687" s="20" t="n">
        <v>0.641632</v>
      </c>
      <c r="H687" s="20" t="n">
        <v>-0.926686</v>
      </c>
      <c r="I687" s="20" t="n">
        <v>0.215108</v>
      </c>
      <c r="J687" s="20" t="n">
        <v>0.559665</v>
      </c>
      <c r="K687" s="20" t="n">
        <v>-1.779471</v>
      </c>
      <c r="L687" s="20" t="n">
        <v>2.245224</v>
      </c>
      <c r="M687" s="17">
        <f>Projection!$C$13*EXP($C$5+SQRT($C$4)*C687)+(Projection!$C$20+MAX(0,Projection!$C$14-Projection!$C$13)/Projection!$C$4-Projection!$C$21)*EXP($C$5+SQRT($C$4)*C687)^0.5</f>
        <v/>
      </c>
      <c r="N687" s="17">
        <f>M687*EXP($C$5+SQRT($C$4)*D687)+(Projection!$D$20+MAX(0,Projection!$C$24-M687)/Projection!$C$4-Projection!$D$21)*EXP($C$5+SQRT($C$4)*D687)^0.5</f>
        <v/>
      </c>
      <c r="O687" s="17">
        <f>N687*EXP($C$5+SQRT($C$4)*E687)+(Projection!$E$20+MAX(0,Projection!$D$24-N687)/Projection!$C$4-Projection!$E$21)*EXP($C$5+SQRT($C$4)*E687)^0.5</f>
        <v/>
      </c>
      <c r="P687" s="17">
        <f>O687*EXP($C$5+SQRT($C$4)*F687)+(Projection!$F$20+MAX(0,Projection!$E$24-O687)/Projection!$C$4-Projection!$F$21)*EXP($C$5+SQRT($C$4)*F687)^0.5</f>
        <v/>
      </c>
      <c r="Q687" s="17">
        <f>P687*EXP($C$5+SQRT($C$4)*G687)+(Projection!$G$20+MAX(0,Projection!$F$24-P687)/Projection!$C$4-Projection!$G$21)*EXP($C$5+SQRT($C$4)*G687)^0.5</f>
        <v/>
      </c>
      <c r="R687" s="17">
        <f>Q687*EXP($C$5+SQRT($C$4)*H687)+(Projection!$H$20+MAX(0,Projection!$G$24-Q687)/Projection!$C$4-Projection!$H$21)*EXP($C$5+SQRT($C$4)*H687)^0.5</f>
        <v/>
      </c>
      <c r="S687" s="17">
        <f>R687*EXP($C$5+SQRT($C$4)*I687)+(Projection!$I$20+MAX(0,Projection!$H$24-R687)/Projection!$C$4-Projection!$I$21)*EXP($C$5+SQRT($C$4)*I687)^0.5</f>
        <v/>
      </c>
      <c r="T687" s="17">
        <f>S687*EXP($C$5+SQRT($C$4)*J687)+(Projection!$J$20+MAX(0,Projection!$I$24-S687)/Projection!$C$4-Projection!$J$21)*EXP($C$5+SQRT($C$4)*J687)^0.5</f>
        <v/>
      </c>
      <c r="U687" s="17">
        <f>T687*EXP($C$5+SQRT($C$4)*K687)+(Projection!$K$20+MAX(0,Projection!$J$24-T687)/Projection!$C$4-Projection!$K$21)*EXP($C$5+SQRT($C$4)*K687)^0.5</f>
        <v/>
      </c>
      <c r="V687" s="17">
        <f>U687*EXP($C$5+SQRT($C$4)*L687)+(Projection!$L$20+MAX(0,Projection!$K$24-U687)/Projection!$C$4-Projection!$L$21)*EXP($C$5+SQRT($C$4)*L687)^0.5</f>
        <v/>
      </c>
      <c r="W687" s="13">
        <f>M687/Projection!$C$24</f>
        <v/>
      </c>
      <c r="X687" s="13">
        <f>N687/Projection!$D$24</f>
        <v/>
      </c>
      <c r="Y687" s="13">
        <f>O687/Projection!$E$24</f>
        <v/>
      </c>
      <c r="Z687" s="13">
        <f>P687/Projection!$F$24</f>
        <v/>
      </c>
      <c r="AA687" s="13">
        <f>Q687/Projection!$G$24</f>
        <v/>
      </c>
      <c r="AB687" s="13">
        <f>R687/Projection!$H$24</f>
        <v/>
      </c>
      <c r="AC687" s="13">
        <f>S687/Projection!$I$24</f>
        <v/>
      </c>
      <c r="AD687" s="13">
        <f>T687/Projection!$J$24</f>
        <v/>
      </c>
      <c r="AE687" s="13">
        <f>U687/Projection!$K$24</f>
        <v/>
      </c>
      <c r="AF687" s="13">
        <f>V687/Projection!$L$24</f>
        <v/>
      </c>
      <c r="AG687" s="13">
        <f>MIN(W687:AF687)</f>
        <v/>
      </c>
    </row>
    <row r="688">
      <c r="B688" s="2" t="n">
        <v>675</v>
      </c>
      <c r="C688" s="20" t="n">
        <v>0.594265</v>
      </c>
      <c r="D688" s="20" t="n">
        <v>-1.526317</v>
      </c>
      <c r="E688" s="20" t="n">
        <v>1.192156</v>
      </c>
      <c r="F688" s="20" t="n">
        <v>0.23349</v>
      </c>
      <c r="G688" s="20" t="n">
        <v>0.109553</v>
      </c>
      <c r="H688" s="20" t="n">
        <v>1.190148</v>
      </c>
      <c r="I688" s="20" t="n">
        <v>0.049948</v>
      </c>
      <c r="J688" s="20" t="n">
        <v>-2.055707</v>
      </c>
      <c r="K688" s="20" t="n">
        <v>-0.356354</v>
      </c>
      <c r="L688" s="20" t="n">
        <v>-0.751453</v>
      </c>
      <c r="M688" s="17">
        <f>Projection!$C$13*EXP($C$5+SQRT($C$4)*C688)+(Projection!$C$20+MAX(0,Projection!$C$14-Projection!$C$13)/Projection!$C$4-Projection!$C$21)*EXP($C$5+SQRT($C$4)*C688)^0.5</f>
        <v/>
      </c>
      <c r="N688" s="17">
        <f>M688*EXP($C$5+SQRT($C$4)*D688)+(Projection!$D$20+MAX(0,Projection!$C$24-M688)/Projection!$C$4-Projection!$D$21)*EXP($C$5+SQRT($C$4)*D688)^0.5</f>
        <v/>
      </c>
      <c r="O688" s="17">
        <f>N688*EXP($C$5+SQRT($C$4)*E688)+(Projection!$E$20+MAX(0,Projection!$D$24-N688)/Projection!$C$4-Projection!$E$21)*EXP($C$5+SQRT($C$4)*E688)^0.5</f>
        <v/>
      </c>
      <c r="P688" s="17">
        <f>O688*EXP($C$5+SQRT($C$4)*F688)+(Projection!$F$20+MAX(0,Projection!$E$24-O688)/Projection!$C$4-Projection!$F$21)*EXP($C$5+SQRT($C$4)*F688)^0.5</f>
        <v/>
      </c>
      <c r="Q688" s="17">
        <f>P688*EXP($C$5+SQRT($C$4)*G688)+(Projection!$G$20+MAX(0,Projection!$F$24-P688)/Projection!$C$4-Projection!$G$21)*EXP($C$5+SQRT($C$4)*G688)^0.5</f>
        <v/>
      </c>
      <c r="R688" s="17">
        <f>Q688*EXP($C$5+SQRT($C$4)*H688)+(Projection!$H$20+MAX(0,Projection!$G$24-Q688)/Projection!$C$4-Projection!$H$21)*EXP($C$5+SQRT($C$4)*H688)^0.5</f>
        <v/>
      </c>
      <c r="S688" s="17">
        <f>R688*EXP($C$5+SQRT($C$4)*I688)+(Projection!$I$20+MAX(0,Projection!$H$24-R688)/Projection!$C$4-Projection!$I$21)*EXP($C$5+SQRT($C$4)*I688)^0.5</f>
        <v/>
      </c>
      <c r="T688" s="17">
        <f>S688*EXP($C$5+SQRT($C$4)*J688)+(Projection!$J$20+MAX(0,Projection!$I$24-S688)/Projection!$C$4-Projection!$J$21)*EXP($C$5+SQRT($C$4)*J688)^0.5</f>
        <v/>
      </c>
      <c r="U688" s="17">
        <f>T688*EXP($C$5+SQRT($C$4)*K688)+(Projection!$K$20+MAX(0,Projection!$J$24-T688)/Projection!$C$4-Projection!$K$21)*EXP($C$5+SQRT($C$4)*K688)^0.5</f>
        <v/>
      </c>
      <c r="V688" s="17">
        <f>U688*EXP($C$5+SQRT($C$4)*L688)+(Projection!$L$20+MAX(0,Projection!$K$24-U688)/Projection!$C$4-Projection!$L$21)*EXP($C$5+SQRT($C$4)*L688)^0.5</f>
        <v/>
      </c>
      <c r="W688" s="13">
        <f>M688/Projection!$C$24</f>
        <v/>
      </c>
      <c r="X688" s="13">
        <f>N688/Projection!$D$24</f>
        <v/>
      </c>
      <c r="Y688" s="13">
        <f>O688/Projection!$E$24</f>
        <v/>
      </c>
      <c r="Z688" s="13">
        <f>P688/Projection!$F$24</f>
        <v/>
      </c>
      <c r="AA688" s="13">
        <f>Q688/Projection!$G$24</f>
        <v/>
      </c>
      <c r="AB688" s="13">
        <f>R688/Projection!$H$24</f>
        <v/>
      </c>
      <c r="AC688" s="13">
        <f>S688/Projection!$I$24</f>
        <v/>
      </c>
      <c r="AD688" s="13">
        <f>T688/Projection!$J$24</f>
        <v/>
      </c>
      <c r="AE688" s="13">
        <f>U688/Projection!$K$24</f>
        <v/>
      </c>
      <c r="AF688" s="13">
        <f>V688/Projection!$L$24</f>
        <v/>
      </c>
      <c r="AG688" s="13">
        <f>MIN(W688:AF688)</f>
        <v/>
      </c>
    </row>
    <row r="689">
      <c r="B689" s="2" t="n">
        <v>676</v>
      </c>
      <c r="C689" s="20" t="n">
        <v>-0.678492</v>
      </c>
      <c r="D689" s="20" t="n">
        <v>-0.09826799999999999</v>
      </c>
      <c r="E689" s="20" t="n">
        <v>-0.231522</v>
      </c>
      <c r="F689" s="20" t="n">
        <v>0.926917</v>
      </c>
      <c r="G689" s="20" t="n">
        <v>0.532648</v>
      </c>
      <c r="H689" s="20" t="n">
        <v>1.866123</v>
      </c>
      <c r="I689" s="20" t="n">
        <v>-1.003358</v>
      </c>
      <c r="J689" s="20" t="n">
        <v>1.27822</v>
      </c>
      <c r="K689" s="20" t="n">
        <v>1.091233</v>
      </c>
      <c r="L689" s="20" t="n">
        <v>1.130855</v>
      </c>
      <c r="M689" s="17">
        <f>Projection!$C$13*EXP($C$5+SQRT($C$4)*C689)+(Projection!$C$20+MAX(0,Projection!$C$14-Projection!$C$13)/Projection!$C$4-Projection!$C$21)*EXP($C$5+SQRT($C$4)*C689)^0.5</f>
        <v/>
      </c>
      <c r="N689" s="17">
        <f>M689*EXP($C$5+SQRT($C$4)*D689)+(Projection!$D$20+MAX(0,Projection!$C$24-M689)/Projection!$C$4-Projection!$D$21)*EXP($C$5+SQRT($C$4)*D689)^0.5</f>
        <v/>
      </c>
      <c r="O689" s="17">
        <f>N689*EXP($C$5+SQRT($C$4)*E689)+(Projection!$E$20+MAX(0,Projection!$D$24-N689)/Projection!$C$4-Projection!$E$21)*EXP($C$5+SQRT($C$4)*E689)^0.5</f>
        <v/>
      </c>
      <c r="P689" s="17">
        <f>O689*EXP($C$5+SQRT($C$4)*F689)+(Projection!$F$20+MAX(0,Projection!$E$24-O689)/Projection!$C$4-Projection!$F$21)*EXP($C$5+SQRT($C$4)*F689)^0.5</f>
        <v/>
      </c>
      <c r="Q689" s="17">
        <f>P689*EXP($C$5+SQRT($C$4)*G689)+(Projection!$G$20+MAX(0,Projection!$F$24-P689)/Projection!$C$4-Projection!$G$21)*EXP($C$5+SQRT($C$4)*G689)^0.5</f>
        <v/>
      </c>
      <c r="R689" s="17">
        <f>Q689*EXP($C$5+SQRT($C$4)*H689)+(Projection!$H$20+MAX(0,Projection!$G$24-Q689)/Projection!$C$4-Projection!$H$21)*EXP($C$5+SQRT($C$4)*H689)^0.5</f>
        <v/>
      </c>
      <c r="S689" s="17">
        <f>R689*EXP($C$5+SQRT($C$4)*I689)+(Projection!$I$20+MAX(0,Projection!$H$24-R689)/Projection!$C$4-Projection!$I$21)*EXP($C$5+SQRT($C$4)*I689)^0.5</f>
        <v/>
      </c>
      <c r="T689" s="17">
        <f>S689*EXP($C$5+SQRT($C$4)*J689)+(Projection!$J$20+MAX(0,Projection!$I$24-S689)/Projection!$C$4-Projection!$J$21)*EXP($C$5+SQRT($C$4)*J689)^0.5</f>
        <v/>
      </c>
      <c r="U689" s="17">
        <f>T689*EXP($C$5+SQRT($C$4)*K689)+(Projection!$K$20+MAX(0,Projection!$J$24-T689)/Projection!$C$4-Projection!$K$21)*EXP($C$5+SQRT($C$4)*K689)^0.5</f>
        <v/>
      </c>
      <c r="V689" s="17">
        <f>U689*EXP($C$5+SQRT($C$4)*L689)+(Projection!$L$20+MAX(0,Projection!$K$24-U689)/Projection!$C$4-Projection!$L$21)*EXP($C$5+SQRT($C$4)*L689)^0.5</f>
        <v/>
      </c>
      <c r="W689" s="13">
        <f>M689/Projection!$C$24</f>
        <v/>
      </c>
      <c r="X689" s="13">
        <f>N689/Projection!$D$24</f>
        <v/>
      </c>
      <c r="Y689" s="13">
        <f>O689/Projection!$E$24</f>
        <v/>
      </c>
      <c r="Z689" s="13">
        <f>P689/Projection!$F$24</f>
        <v/>
      </c>
      <c r="AA689" s="13">
        <f>Q689/Projection!$G$24</f>
        <v/>
      </c>
      <c r="AB689" s="13">
        <f>R689/Projection!$H$24</f>
        <v/>
      </c>
      <c r="AC689" s="13">
        <f>S689/Projection!$I$24</f>
        <v/>
      </c>
      <c r="AD689" s="13">
        <f>T689/Projection!$J$24</f>
        <v/>
      </c>
      <c r="AE689" s="13">
        <f>U689/Projection!$K$24</f>
        <v/>
      </c>
      <c r="AF689" s="13">
        <f>V689/Projection!$L$24</f>
        <v/>
      </c>
      <c r="AG689" s="13">
        <f>MIN(W689:AF689)</f>
        <v/>
      </c>
    </row>
    <row r="690">
      <c r="B690" s="2" t="n">
        <v>677</v>
      </c>
      <c r="C690" s="20" t="n">
        <v>-3.230716</v>
      </c>
      <c r="D690" s="20" t="n">
        <v>0.48712</v>
      </c>
      <c r="E690" s="20" t="n">
        <v>-0.985699</v>
      </c>
      <c r="F690" s="20" t="n">
        <v>-0.404706</v>
      </c>
      <c r="G690" s="20" t="n">
        <v>0.792872</v>
      </c>
      <c r="H690" s="20" t="n">
        <v>0.731125</v>
      </c>
      <c r="I690" s="20" t="n">
        <v>-0.254929</v>
      </c>
      <c r="J690" s="20" t="n">
        <v>-0.800877</v>
      </c>
      <c r="K690" s="20" t="n">
        <v>-1.81569</v>
      </c>
      <c r="L690" s="20" t="n">
        <v>0.410487</v>
      </c>
      <c r="M690" s="17">
        <f>Projection!$C$13*EXP($C$5+SQRT($C$4)*C690)+(Projection!$C$20+MAX(0,Projection!$C$14-Projection!$C$13)/Projection!$C$4-Projection!$C$21)*EXP($C$5+SQRT($C$4)*C690)^0.5</f>
        <v/>
      </c>
      <c r="N690" s="17">
        <f>M690*EXP($C$5+SQRT($C$4)*D690)+(Projection!$D$20+MAX(0,Projection!$C$24-M690)/Projection!$C$4-Projection!$D$21)*EXP($C$5+SQRT($C$4)*D690)^0.5</f>
        <v/>
      </c>
      <c r="O690" s="17">
        <f>N690*EXP($C$5+SQRT($C$4)*E690)+(Projection!$E$20+MAX(0,Projection!$D$24-N690)/Projection!$C$4-Projection!$E$21)*EXP($C$5+SQRT($C$4)*E690)^0.5</f>
        <v/>
      </c>
      <c r="P690" s="17">
        <f>O690*EXP($C$5+SQRT($C$4)*F690)+(Projection!$F$20+MAX(0,Projection!$E$24-O690)/Projection!$C$4-Projection!$F$21)*EXP($C$5+SQRT($C$4)*F690)^0.5</f>
        <v/>
      </c>
      <c r="Q690" s="17">
        <f>P690*EXP($C$5+SQRT($C$4)*G690)+(Projection!$G$20+MAX(0,Projection!$F$24-P690)/Projection!$C$4-Projection!$G$21)*EXP($C$5+SQRT($C$4)*G690)^0.5</f>
        <v/>
      </c>
      <c r="R690" s="17">
        <f>Q690*EXP($C$5+SQRT($C$4)*H690)+(Projection!$H$20+MAX(0,Projection!$G$24-Q690)/Projection!$C$4-Projection!$H$21)*EXP($C$5+SQRT($C$4)*H690)^0.5</f>
        <v/>
      </c>
      <c r="S690" s="17">
        <f>R690*EXP($C$5+SQRT($C$4)*I690)+(Projection!$I$20+MAX(0,Projection!$H$24-R690)/Projection!$C$4-Projection!$I$21)*EXP($C$5+SQRT($C$4)*I690)^0.5</f>
        <v/>
      </c>
      <c r="T690" s="17">
        <f>S690*EXP($C$5+SQRT($C$4)*J690)+(Projection!$J$20+MAX(0,Projection!$I$24-S690)/Projection!$C$4-Projection!$J$21)*EXP($C$5+SQRT($C$4)*J690)^0.5</f>
        <v/>
      </c>
      <c r="U690" s="17">
        <f>T690*EXP($C$5+SQRT($C$4)*K690)+(Projection!$K$20+MAX(0,Projection!$J$24-T690)/Projection!$C$4-Projection!$K$21)*EXP($C$5+SQRT($C$4)*K690)^0.5</f>
        <v/>
      </c>
      <c r="V690" s="17">
        <f>U690*EXP($C$5+SQRT($C$4)*L690)+(Projection!$L$20+MAX(0,Projection!$K$24-U690)/Projection!$C$4-Projection!$L$21)*EXP($C$5+SQRT($C$4)*L690)^0.5</f>
        <v/>
      </c>
      <c r="W690" s="13">
        <f>M690/Projection!$C$24</f>
        <v/>
      </c>
      <c r="X690" s="13">
        <f>N690/Projection!$D$24</f>
        <v/>
      </c>
      <c r="Y690" s="13">
        <f>O690/Projection!$E$24</f>
        <v/>
      </c>
      <c r="Z690" s="13">
        <f>P690/Projection!$F$24</f>
        <v/>
      </c>
      <c r="AA690" s="13">
        <f>Q690/Projection!$G$24</f>
        <v/>
      </c>
      <c r="AB690" s="13">
        <f>R690/Projection!$H$24</f>
        <v/>
      </c>
      <c r="AC690" s="13">
        <f>S690/Projection!$I$24</f>
        <v/>
      </c>
      <c r="AD690" s="13">
        <f>T690/Projection!$J$24</f>
        <v/>
      </c>
      <c r="AE690" s="13">
        <f>U690/Projection!$K$24</f>
        <v/>
      </c>
      <c r="AF690" s="13">
        <f>V690/Projection!$L$24</f>
        <v/>
      </c>
      <c r="AG690" s="13">
        <f>MIN(W690:AF690)</f>
        <v/>
      </c>
    </row>
    <row r="691">
      <c r="B691" s="2" t="n">
        <v>678</v>
      </c>
      <c r="C691" s="20" t="n">
        <v>-0.8911480000000001</v>
      </c>
      <c r="D691" s="20" t="n">
        <v>0.344644</v>
      </c>
      <c r="E691" s="20" t="n">
        <v>-1.477374</v>
      </c>
      <c r="F691" s="20" t="n">
        <v>-0.181072</v>
      </c>
      <c r="G691" s="20" t="n">
        <v>-1.119969</v>
      </c>
      <c r="H691" s="20" t="n">
        <v>-0.776278</v>
      </c>
      <c r="I691" s="20" t="n">
        <v>1.411714</v>
      </c>
      <c r="J691" s="20" t="n">
        <v>1.273809</v>
      </c>
      <c r="K691" s="20" t="n">
        <v>0.753004</v>
      </c>
      <c r="L691" s="20" t="n">
        <v>-0.781895</v>
      </c>
      <c r="M691" s="17">
        <f>Projection!$C$13*EXP($C$5+SQRT($C$4)*C691)+(Projection!$C$20+MAX(0,Projection!$C$14-Projection!$C$13)/Projection!$C$4-Projection!$C$21)*EXP($C$5+SQRT($C$4)*C691)^0.5</f>
        <v/>
      </c>
      <c r="N691" s="17">
        <f>M691*EXP($C$5+SQRT($C$4)*D691)+(Projection!$D$20+MAX(0,Projection!$C$24-M691)/Projection!$C$4-Projection!$D$21)*EXP($C$5+SQRT($C$4)*D691)^0.5</f>
        <v/>
      </c>
      <c r="O691" s="17">
        <f>N691*EXP($C$5+SQRT($C$4)*E691)+(Projection!$E$20+MAX(0,Projection!$D$24-N691)/Projection!$C$4-Projection!$E$21)*EXP($C$5+SQRT($C$4)*E691)^0.5</f>
        <v/>
      </c>
      <c r="P691" s="17">
        <f>O691*EXP($C$5+SQRT($C$4)*F691)+(Projection!$F$20+MAX(0,Projection!$E$24-O691)/Projection!$C$4-Projection!$F$21)*EXP($C$5+SQRT($C$4)*F691)^0.5</f>
        <v/>
      </c>
      <c r="Q691" s="17">
        <f>P691*EXP($C$5+SQRT($C$4)*G691)+(Projection!$G$20+MAX(0,Projection!$F$24-P691)/Projection!$C$4-Projection!$G$21)*EXP($C$5+SQRT($C$4)*G691)^0.5</f>
        <v/>
      </c>
      <c r="R691" s="17">
        <f>Q691*EXP($C$5+SQRT($C$4)*H691)+(Projection!$H$20+MAX(0,Projection!$G$24-Q691)/Projection!$C$4-Projection!$H$21)*EXP($C$5+SQRT($C$4)*H691)^0.5</f>
        <v/>
      </c>
      <c r="S691" s="17">
        <f>R691*EXP($C$5+SQRT($C$4)*I691)+(Projection!$I$20+MAX(0,Projection!$H$24-R691)/Projection!$C$4-Projection!$I$21)*EXP($C$5+SQRT($C$4)*I691)^0.5</f>
        <v/>
      </c>
      <c r="T691" s="17">
        <f>S691*EXP($C$5+SQRT($C$4)*J691)+(Projection!$J$20+MAX(0,Projection!$I$24-S691)/Projection!$C$4-Projection!$J$21)*EXP($C$5+SQRT($C$4)*J691)^0.5</f>
        <v/>
      </c>
      <c r="U691" s="17">
        <f>T691*EXP($C$5+SQRT($C$4)*K691)+(Projection!$K$20+MAX(0,Projection!$J$24-T691)/Projection!$C$4-Projection!$K$21)*EXP($C$5+SQRT($C$4)*K691)^0.5</f>
        <v/>
      </c>
      <c r="V691" s="17">
        <f>U691*EXP($C$5+SQRT($C$4)*L691)+(Projection!$L$20+MAX(0,Projection!$K$24-U691)/Projection!$C$4-Projection!$L$21)*EXP($C$5+SQRT($C$4)*L691)^0.5</f>
        <v/>
      </c>
      <c r="W691" s="13">
        <f>M691/Projection!$C$24</f>
        <v/>
      </c>
      <c r="X691" s="13">
        <f>N691/Projection!$D$24</f>
        <v/>
      </c>
      <c r="Y691" s="13">
        <f>O691/Projection!$E$24</f>
        <v/>
      </c>
      <c r="Z691" s="13">
        <f>P691/Projection!$F$24</f>
        <v/>
      </c>
      <c r="AA691" s="13">
        <f>Q691/Projection!$G$24</f>
        <v/>
      </c>
      <c r="AB691" s="13">
        <f>R691/Projection!$H$24</f>
        <v/>
      </c>
      <c r="AC691" s="13">
        <f>S691/Projection!$I$24</f>
        <v/>
      </c>
      <c r="AD691" s="13">
        <f>T691/Projection!$J$24</f>
        <v/>
      </c>
      <c r="AE691" s="13">
        <f>U691/Projection!$K$24</f>
        <v/>
      </c>
      <c r="AF691" s="13">
        <f>V691/Projection!$L$24</f>
        <v/>
      </c>
      <c r="AG691" s="13">
        <f>MIN(W691:AF691)</f>
        <v/>
      </c>
    </row>
    <row r="692">
      <c r="B692" s="2" t="n">
        <v>679</v>
      </c>
      <c r="C692" s="20" t="n">
        <v>0.6990229999999999</v>
      </c>
      <c r="D692" s="20" t="n">
        <v>-0.253022</v>
      </c>
      <c r="E692" s="20" t="n">
        <v>0.968934</v>
      </c>
      <c r="F692" s="20" t="n">
        <v>-1.281591</v>
      </c>
      <c r="G692" s="20" t="n">
        <v>-0.380191</v>
      </c>
      <c r="H692" s="20" t="n">
        <v>-1.010101</v>
      </c>
      <c r="I692" s="20" t="n">
        <v>1.407925</v>
      </c>
      <c r="J692" s="20" t="n">
        <v>-1.40762</v>
      </c>
      <c r="K692" s="20" t="n">
        <v>-1.805175</v>
      </c>
      <c r="L692" s="20" t="n">
        <v>0.402751</v>
      </c>
      <c r="M692" s="17">
        <f>Projection!$C$13*EXP($C$5+SQRT($C$4)*C692)+(Projection!$C$20+MAX(0,Projection!$C$14-Projection!$C$13)/Projection!$C$4-Projection!$C$21)*EXP($C$5+SQRT($C$4)*C692)^0.5</f>
        <v/>
      </c>
      <c r="N692" s="17">
        <f>M692*EXP($C$5+SQRT($C$4)*D692)+(Projection!$D$20+MAX(0,Projection!$C$24-M692)/Projection!$C$4-Projection!$D$21)*EXP($C$5+SQRT($C$4)*D692)^0.5</f>
        <v/>
      </c>
      <c r="O692" s="17">
        <f>N692*EXP($C$5+SQRT($C$4)*E692)+(Projection!$E$20+MAX(0,Projection!$D$24-N692)/Projection!$C$4-Projection!$E$21)*EXP($C$5+SQRT($C$4)*E692)^0.5</f>
        <v/>
      </c>
      <c r="P692" s="17">
        <f>O692*EXP($C$5+SQRT($C$4)*F692)+(Projection!$F$20+MAX(0,Projection!$E$24-O692)/Projection!$C$4-Projection!$F$21)*EXP($C$5+SQRT($C$4)*F692)^0.5</f>
        <v/>
      </c>
      <c r="Q692" s="17">
        <f>P692*EXP($C$5+SQRT($C$4)*G692)+(Projection!$G$20+MAX(0,Projection!$F$24-P692)/Projection!$C$4-Projection!$G$21)*EXP($C$5+SQRT($C$4)*G692)^0.5</f>
        <v/>
      </c>
      <c r="R692" s="17">
        <f>Q692*EXP($C$5+SQRT($C$4)*H692)+(Projection!$H$20+MAX(0,Projection!$G$24-Q692)/Projection!$C$4-Projection!$H$21)*EXP($C$5+SQRT($C$4)*H692)^0.5</f>
        <v/>
      </c>
      <c r="S692" s="17">
        <f>R692*EXP($C$5+SQRT($C$4)*I692)+(Projection!$I$20+MAX(0,Projection!$H$24-R692)/Projection!$C$4-Projection!$I$21)*EXP($C$5+SQRT($C$4)*I692)^0.5</f>
        <v/>
      </c>
      <c r="T692" s="17">
        <f>S692*EXP($C$5+SQRT($C$4)*J692)+(Projection!$J$20+MAX(0,Projection!$I$24-S692)/Projection!$C$4-Projection!$J$21)*EXP($C$5+SQRT($C$4)*J692)^0.5</f>
        <v/>
      </c>
      <c r="U692" s="17">
        <f>T692*EXP($C$5+SQRT($C$4)*K692)+(Projection!$K$20+MAX(0,Projection!$J$24-T692)/Projection!$C$4-Projection!$K$21)*EXP($C$5+SQRT($C$4)*K692)^0.5</f>
        <v/>
      </c>
      <c r="V692" s="17">
        <f>U692*EXP($C$5+SQRT($C$4)*L692)+(Projection!$L$20+MAX(0,Projection!$K$24-U692)/Projection!$C$4-Projection!$L$21)*EXP($C$5+SQRT($C$4)*L692)^0.5</f>
        <v/>
      </c>
      <c r="W692" s="13">
        <f>M692/Projection!$C$24</f>
        <v/>
      </c>
      <c r="X692" s="13">
        <f>N692/Projection!$D$24</f>
        <v/>
      </c>
      <c r="Y692" s="13">
        <f>O692/Projection!$E$24</f>
        <v/>
      </c>
      <c r="Z692" s="13">
        <f>P692/Projection!$F$24</f>
        <v/>
      </c>
      <c r="AA692" s="13">
        <f>Q692/Projection!$G$24</f>
        <v/>
      </c>
      <c r="AB692" s="13">
        <f>R692/Projection!$H$24</f>
        <v/>
      </c>
      <c r="AC692" s="13">
        <f>S692/Projection!$I$24</f>
        <v/>
      </c>
      <c r="AD692" s="13">
        <f>T692/Projection!$J$24</f>
        <v/>
      </c>
      <c r="AE692" s="13">
        <f>U692/Projection!$K$24</f>
        <v/>
      </c>
      <c r="AF692" s="13">
        <f>V692/Projection!$L$24</f>
        <v/>
      </c>
      <c r="AG692" s="13">
        <f>MIN(W692:AF692)</f>
        <v/>
      </c>
    </row>
    <row r="693">
      <c r="B693" s="2" t="n">
        <v>680</v>
      </c>
      <c r="C693" s="20" t="n">
        <v>1.251302</v>
      </c>
      <c r="D693" s="20" t="n">
        <v>-0.876553</v>
      </c>
      <c r="E693" s="20" t="n">
        <v>0.241062</v>
      </c>
      <c r="F693" s="20" t="n">
        <v>-0.568834</v>
      </c>
      <c r="G693" s="20" t="n">
        <v>0.707142</v>
      </c>
      <c r="H693" s="20" t="n">
        <v>-1.188008</v>
      </c>
      <c r="I693" s="20" t="n">
        <v>0.523986</v>
      </c>
      <c r="J693" s="20" t="n">
        <v>-0.800567</v>
      </c>
      <c r="K693" s="20" t="n">
        <v>-1.267086</v>
      </c>
      <c r="L693" s="20" t="n">
        <v>-0.958664</v>
      </c>
      <c r="M693" s="17">
        <f>Projection!$C$13*EXP($C$5+SQRT($C$4)*C693)+(Projection!$C$20+MAX(0,Projection!$C$14-Projection!$C$13)/Projection!$C$4-Projection!$C$21)*EXP($C$5+SQRT($C$4)*C693)^0.5</f>
        <v/>
      </c>
      <c r="N693" s="17">
        <f>M693*EXP($C$5+SQRT($C$4)*D693)+(Projection!$D$20+MAX(0,Projection!$C$24-M693)/Projection!$C$4-Projection!$D$21)*EXP($C$5+SQRT($C$4)*D693)^0.5</f>
        <v/>
      </c>
      <c r="O693" s="17">
        <f>N693*EXP($C$5+SQRT($C$4)*E693)+(Projection!$E$20+MAX(0,Projection!$D$24-N693)/Projection!$C$4-Projection!$E$21)*EXP($C$5+SQRT($C$4)*E693)^0.5</f>
        <v/>
      </c>
      <c r="P693" s="17">
        <f>O693*EXP($C$5+SQRT($C$4)*F693)+(Projection!$F$20+MAX(0,Projection!$E$24-O693)/Projection!$C$4-Projection!$F$21)*EXP($C$5+SQRT($C$4)*F693)^0.5</f>
        <v/>
      </c>
      <c r="Q693" s="17">
        <f>P693*EXP($C$5+SQRT($C$4)*G693)+(Projection!$G$20+MAX(0,Projection!$F$24-P693)/Projection!$C$4-Projection!$G$21)*EXP($C$5+SQRT($C$4)*G693)^0.5</f>
        <v/>
      </c>
      <c r="R693" s="17">
        <f>Q693*EXP($C$5+SQRT($C$4)*H693)+(Projection!$H$20+MAX(0,Projection!$G$24-Q693)/Projection!$C$4-Projection!$H$21)*EXP($C$5+SQRT($C$4)*H693)^0.5</f>
        <v/>
      </c>
      <c r="S693" s="17">
        <f>R693*EXP($C$5+SQRT($C$4)*I693)+(Projection!$I$20+MAX(0,Projection!$H$24-R693)/Projection!$C$4-Projection!$I$21)*EXP($C$5+SQRT($C$4)*I693)^0.5</f>
        <v/>
      </c>
      <c r="T693" s="17">
        <f>S693*EXP($C$5+SQRT($C$4)*J693)+(Projection!$J$20+MAX(0,Projection!$I$24-S693)/Projection!$C$4-Projection!$J$21)*EXP($C$5+SQRT($C$4)*J693)^0.5</f>
        <v/>
      </c>
      <c r="U693" s="17">
        <f>T693*EXP($C$5+SQRT($C$4)*K693)+(Projection!$K$20+MAX(0,Projection!$J$24-T693)/Projection!$C$4-Projection!$K$21)*EXP($C$5+SQRT($C$4)*K693)^0.5</f>
        <v/>
      </c>
      <c r="V693" s="17">
        <f>U693*EXP($C$5+SQRT($C$4)*L693)+(Projection!$L$20+MAX(0,Projection!$K$24-U693)/Projection!$C$4-Projection!$L$21)*EXP($C$5+SQRT($C$4)*L693)^0.5</f>
        <v/>
      </c>
      <c r="W693" s="13">
        <f>M693/Projection!$C$24</f>
        <v/>
      </c>
      <c r="X693" s="13">
        <f>N693/Projection!$D$24</f>
        <v/>
      </c>
      <c r="Y693" s="13">
        <f>O693/Projection!$E$24</f>
        <v/>
      </c>
      <c r="Z693" s="13">
        <f>P693/Projection!$F$24</f>
        <v/>
      </c>
      <c r="AA693" s="13">
        <f>Q693/Projection!$G$24</f>
        <v/>
      </c>
      <c r="AB693" s="13">
        <f>R693/Projection!$H$24</f>
        <v/>
      </c>
      <c r="AC693" s="13">
        <f>S693/Projection!$I$24</f>
        <v/>
      </c>
      <c r="AD693" s="13">
        <f>T693/Projection!$J$24</f>
        <v/>
      </c>
      <c r="AE693" s="13">
        <f>U693/Projection!$K$24</f>
        <v/>
      </c>
      <c r="AF693" s="13">
        <f>V693/Projection!$L$24</f>
        <v/>
      </c>
      <c r="AG693" s="13">
        <f>MIN(W693:AF693)</f>
        <v/>
      </c>
    </row>
    <row r="694">
      <c r="B694" s="2" t="n">
        <v>681</v>
      </c>
      <c r="C694" s="20" t="n">
        <v>-1.121326</v>
      </c>
      <c r="D694" s="20" t="n">
        <v>0.979177</v>
      </c>
      <c r="E694" s="20" t="n">
        <v>0.544119</v>
      </c>
      <c r="F694" s="20" t="n">
        <v>0.395234</v>
      </c>
      <c r="G694" s="20" t="n">
        <v>0.645999</v>
      </c>
      <c r="H694" s="20" t="n">
        <v>0.300378</v>
      </c>
      <c r="I694" s="20" t="n">
        <v>-0.013812</v>
      </c>
      <c r="J694" s="20" t="n">
        <v>-1.494186</v>
      </c>
      <c r="K694" s="20" t="n">
        <v>-1.256035</v>
      </c>
      <c r="L694" s="20" t="n">
        <v>0.804002</v>
      </c>
      <c r="M694" s="17">
        <f>Projection!$C$13*EXP($C$5+SQRT($C$4)*C694)+(Projection!$C$20+MAX(0,Projection!$C$14-Projection!$C$13)/Projection!$C$4-Projection!$C$21)*EXP($C$5+SQRT($C$4)*C694)^0.5</f>
        <v/>
      </c>
      <c r="N694" s="17">
        <f>M694*EXP($C$5+SQRT($C$4)*D694)+(Projection!$D$20+MAX(0,Projection!$C$24-M694)/Projection!$C$4-Projection!$D$21)*EXP($C$5+SQRT($C$4)*D694)^0.5</f>
        <v/>
      </c>
      <c r="O694" s="17">
        <f>N694*EXP($C$5+SQRT($C$4)*E694)+(Projection!$E$20+MAX(0,Projection!$D$24-N694)/Projection!$C$4-Projection!$E$21)*EXP($C$5+SQRT($C$4)*E694)^0.5</f>
        <v/>
      </c>
      <c r="P694" s="17">
        <f>O694*EXP($C$5+SQRT($C$4)*F694)+(Projection!$F$20+MAX(0,Projection!$E$24-O694)/Projection!$C$4-Projection!$F$21)*EXP($C$5+SQRT($C$4)*F694)^0.5</f>
        <v/>
      </c>
      <c r="Q694" s="17">
        <f>P694*EXP($C$5+SQRT($C$4)*G694)+(Projection!$G$20+MAX(0,Projection!$F$24-P694)/Projection!$C$4-Projection!$G$21)*EXP($C$5+SQRT($C$4)*G694)^0.5</f>
        <v/>
      </c>
      <c r="R694" s="17">
        <f>Q694*EXP($C$5+SQRT($C$4)*H694)+(Projection!$H$20+MAX(0,Projection!$G$24-Q694)/Projection!$C$4-Projection!$H$21)*EXP($C$5+SQRT($C$4)*H694)^0.5</f>
        <v/>
      </c>
      <c r="S694" s="17">
        <f>R694*EXP($C$5+SQRT($C$4)*I694)+(Projection!$I$20+MAX(0,Projection!$H$24-R694)/Projection!$C$4-Projection!$I$21)*EXP($C$5+SQRT($C$4)*I694)^0.5</f>
        <v/>
      </c>
      <c r="T694" s="17">
        <f>S694*EXP($C$5+SQRT($C$4)*J694)+(Projection!$J$20+MAX(0,Projection!$I$24-S694)/Projection!$C$4-Projection!$J$21)*EXP($C$5+SQRT($C$4)*J694)^0.5</f>
        <v/>
      </c>
      <c r="U694" s="17">
        <f>T694*EXP($C$5+SQRT($C$4)*K694)+(Projection!$K$20+MAX(0,Projection!$J$24-T694)/Projection!$C$4-Projection!$K$21)*EXP($C$5+SQRT($C$4)*K694)^0.5</f>
        <v/>
      </c>
      <c r="V694" s="17">
        <f>U694*EXP($C$5+SQRT($C$4)*L694)+(Projection!$L$20+MAX(0,Projection!$K$24-U694)/Projection!$C$4-Projection!$L$21)*EXP($C$5+SQRT($C$4)*L694)^0.5</f>
        <v/>
      </c>
      <c r="W694" s="13">
        <f>M694/Projection!$C$24</f>
        <v/>
      </c>
      <c r="X694" s="13">
        <f>N694/Projection!$D$24</f>
        <v/>
      </c>
      <c r="Y694" s="13">
        <f>O694/Projection!$E$24</f>
        <v/>
      </c>
      <c r="Z694" s="13">
        <f>P694/Projection!$F$24</f>
        <v/>
      </c>
      <c r="AA694" s="13">
        <f>Q694/Projection!$G$24</f>
        <v/>
      </c>
      <c r="AB694" s="13">
        <f>R694/Projection!$H$24</f>
        <v/>
      </c>
      <c r="AC694" s="13">
        <f>S694/Projection!$I$24</f>
        <v/>
      </c>
      <c r="AD694" s="13">
        <f>T694/Projection!$J$24</f>
        <v/>
      </c>
      <c r="AE694" s="13">
        <f>U694/Projection!$K$24</f>
        <v/>
      </c>
      <c r="AF694" s="13">
        <f>V694/Projection!$L$24</f>
        <v/>
      </c>
      <c r="AG694" s="13">
        <f>MIN(W694:AF694)</f>
        <v/>
      </c>
    </row>
    <row r="695">
      <c r="B695" s="2" t="n">
        <v>682</v>
      </c>
      <c r="C695" s="20" t="n">
        <v>0.374109</v>
      </c>
      <c r="D695" s="20" t="n">
        <v>0.182005</v>
      </c>
      <c r="E695" s="20" t="n">
        <v>1.216201</v>
      </c>
      <c r="F695" s="20" t="n">
        <v>-0.269713</v>
      </c>
      <c r="G695" s="20" t="n">
        <v>0.270885</v>
      </c>
      <c r="H695" s="20" t="n">
        <v>2.996672</v>
      </c>
      <c r="I695" s="20" t="n">
        <v>0.132515</v>
      </c>
      <c r="J695" s="20" t="n">
        <v>-0.593253</v>
      </c>
      <c r="K695" s="20" t="n">
        <v>0.393862</v>
      </c>
      <c r="L695" s="20" t="n">
        <v>-1.193843</v>
      </c>
      <c r="M695" s="17">
        <f>Projection!$C$13*EXP($C$5+SQRT($C$4)*C695)+(Projection!$C$20+MAX(0,Projection!$C$14-Projection!$C$13)/Projection!$C$4-Projection!$C$21)*EXP($C$5+SQRT($C$4)*C695)^0.5</f>
        <v/>
      </c>
      <c r="N695" s="17">
        <f>M695*EXP($C$5+SQRT($C$4)*D695)+(Projection!$D$20+MAX(0,Projection!$C$24-M695)/Projection!$C$4-Projection!$D$21)*EXP($C$5+SQRT($C$4)*D695)^0.5</f>
        <v/>
      </c>
      <c r="O695" s="17">
        <f>N695*EXP($C$5+SQRT($C$4)*E695)+(Projection!$E$20+MAX(0,Projection!$D$24-N695)/Projection!$C$4-Projection!$E$21)*EXP($C$5+SQRT($C$4)*E695)^0.5</f>
        <v/>
      </c>
      <c r="P695" s="17">
        <f>O695*EXP($C$5+SQRT($C$4)*F695)+(Projection!$F$20+MAX(0,Projection!$E$24-O695)/Projection!$C$4-Projection!$F$21)*EXP($C$5+SQRT($C$4)*F695)^0.5</f>
        <v/>
      </c>
      <c r="Q695" s="17">
        <f>P695*EXP($C$5+SQRT($C$4)*G695)+(Projection!$G$20+MAX(0,Projection!$F$24-P695)/Projection!$C$4-Projection!$G$21)*EXP($C$5+SQRT($C$4)*G695)^0.5</f>
        <v/>
      </c>
      <c r="R695" s="17">
        <f>Q695*EXP($C$5+SQRT($C$4)*H695)+(Projection!$H$20+MAX(0,Projection!$G$24-Q695)/Projection!$C$4-Projection!$H$21)*EXP($C$5+SQRT($C$4)*H695)^0.5</f>
        <v/>
      </c>
      <c r="S695" s="17">
        <f>R695*EXP($C$5+SQRT($C$4)*I695)+(Projection!$I$20+MAX(0,Projection!$H$24-R695)/Projection!$C$4-Projection!$I$21)*EXP($C$5+SQRT($C$4)*I695)^0.5</f>
        <v/>
      </c>
      <c r="T695" s="17">
        <f>S695*EXP($C$5+SQRT($C$4)*J695)+(Projection!$J$20+MAX(0,Projection!$I$24-S695)/Projection!$C$4-Projection!$J$21)*EXP($C$5+SQRT($C$4)*J695)^0.5</f>
        <v/>
      </c>
      <c r="U695" s="17">
        <f>T695*EXP($C$5+SQRT($C$4)*K695)+(Projection!$K$20+MAX(0,Projection!$J$24-T695)/Projection!$C$4-Projection!$K$21)*EXP($C$5+SQRT($C$4)*K695)^0.5</f>
        <v/>
      </c>
      <c r="V695" s="17">
        <f>U695*EXP($C$5+SQRT($C$4)*L695)+(Projection!$L$20+MAX(0,Projection!$K$24-U695)/Projection!$C$4-Projection!$L$21)*EXP($C$5+SQRT($C$4)*L695)^0.5</f>
        <v/>
      </c>
      <c r="W695" s="13">
        <f>M695/Projection!$C$24</f>
        <v/>
      </c>
      <c r="X695" s="13">
        <f>N695/Projection!$D$24</f>
        <v/>
      </c>
      <c r="Y695" s="13">
        <f>O695/Projection!$E$24</f>
        <v/>
      </c>
      <c r="Z695" s="13">
        <f>P695/Projection!$F$24</f>
        <v/>
      </c>
      <c r="AA695" s="13">
        <f>Q695/Projection!$G$24</f>
        <v/>
      </c>
      <c r="AB695" s="13">
        <f>R695/Projection!$H$24</f>
        <v/>
      </c>
      <c r="AC695" s="13">
        <f>S695/Projection!$I$24</f>
        <v/>
      </c>
      <c r="AD695" s="13">
        <f>T695/Projection!$J$24</f>
        <v/>
      </c>
      <c r="AE695" s="13">
        <f>U695/Projection!$K$24</f>
        <v/>
      </c>
      <c r="AF695" s="13">
        <f>V695/Projection!$L$24</f>
        <v/>
      </c>
      <c r="AG695" s="13">
        <f>MIN(W695:AF695)</f>
        <v/>
      </c>
    </row>
    <row r="696">
      <c r="B696" s="2" t="n">
        <v>683</v>
      </c>
      <c r="C696" s="20" t="n">
        <v>2.248151</v>
      </c>
      <c r="D696" s="20" t="n">
        <v>-0.892782</v>
      </c>
      <c r="E696" s="20" t="n">
        <v>-0.975891</v>
      </c>
      <c r="F696" s="20" t="n">
        <v>-0.544741</v>
      </c>
      <c r="G696" s="20" t="n">
        <v>0.014175</v>
      </c>
      <c r="H696" s="20" t="n">
        <v>1.458285</v>
      </c>
      <c r="I696" s="20" t="n">
        <v>-1.921196</v>
      </c>
      <c r="J696" s="20" t="n">
        <v>0.391351</v>
      </c>
      <c r="K696" s="20" t="n">
        <v>0.189123</v>
      </c>
      <c r="L696" s="20" t="n">
        <v>0.446136</v>
      </c>
      <c r="M696" s="17">
        <f>Projection!$C$13*EXP($C$5+SQRT($C$4)*C696)+(Projection!$C$20+MAX(0,Projection!$C$14-Projection!$C$13)/Projection!$C$4-Projection!$C$21)*EXP($C$5+SQRT($C$4)*C696)^0.5</f>
        <v/>
      </c>
      <c r="N696" s="17">
        <f>M696*EXP($C$5+SQRT($C$4)*D696)+(Projection!$D$20+MAX(0,Projection!$C$24-M696)/Projection!$C$4-Projection!$D$21)*EXP($C$5+SQRT($C$4)*D696)^0.5</f>
        <v/>
      </c>
      <c r="O696" s="17">
        <f>N696*EXP($C$5+SQRT($C$4)*E696)+(Projection!$E$20+MAX(0,Projection!$D$24-N696)/Projection!$C$4-Projection!$E$21)*EXP($C$5+SQRT($C$4)*E696)^0.5</f>
        <v/>
      </c>
      <c r="P696" s="17">
        <f>O696*EXP($C$5+SQRT($C$4)*F696)+(Projection!$F$20+MAX(0,Projection!$E$24-O696)/Projection!$C$4-Projection!$F$21)*EXP($C$5+SQRT($C$4)*F696)^0.5</f>
        <v/>
      </c>
      <c r="Q696" s="17">
        <f>P696*EXP($C$5+SQRT($C$4)*G696)+(Projection!$G$20+MAX(0,Projection!$F$24-P696)/Projection!$C$4-Projection!$G$21)*EXP($C$5+SQRT($C$4)*G696)^0.5</f>
        <v/>
      </c>
      <c r="R696" s="17">
        <f>Q696*EXP($C$5+SQRT($C$4)*H696)+(Projection!$H$20+MAX(0,Projection!$G$24-Q696)/Projection!$C$4-Projection!$H$21)*EXP($C$5+SQRT($C$4)*H696)^0.5</f>
        <v/>
      </c>
      <c r="S696" s="17">
        <f>R696*EXP($C$5+SQRT($C$4)*I696)+(Projection!$I$20+MAX(0,Projection!$H$24-R696)/Projection!$C$4-Projection!$I$21)*EXP($C$5+SQRT($C$4)*I696)^0.5</f>
        <v/>
      </c>
      <c r="T696" s="17">
        <f>S696*EXP($C$5+SQRT($C$4)*J696)+(Projection!$J$20+MAX(0,Projection!$I$24-S696)/Projection!$C$4-Projection!$J$21)*EXP($C$5+SQRT($C$4)*J696)^0.5</f>
        <v/>
      </c>
      <c r="U696" s="17">
        <f>T696*EXP($C$5+SQRT($C$4)*K696)+(Projection!$K$20+MAX(0,Projection!$J$24-T696)/Projection!$C$4-Projection!$K$21)*EXP($C$5+SQRT($C$4)*K696)^0.5</f>
        <v/>
      </c>
      <c r="V696" s="17">
        <f>U696*EXP($C$5+SQRT($C$4)*L696)+(Projection!$L$20+MAX(0,Projection!$K$24-U696)/Projection!$C$4-Projection!$L$21)*EXP($C$5+SQRT($C$4)*L696)^0.5</f>
        <v/>
      </c>
      <c r="W696" s="13">
        <f>M696/Projection!$C$24</f>
        <v/>
      </c>
      <c r="X696" s="13">
        <f>N696/Projection!$D$24</f>
        <v/>
      </c>
      <c r="Y696" s="13">
        <f>O696/Projection!$E$24</f>
        <v/>
      </c>
      <c r="Z696" s="13">
        <f>P696/Projection!$F$24</f>
        <v/>
      </c>
      <c r="AA696" s="13">
        <f>Q696/Projection!$G$24</f>
        <v/>
      </c>
      <c r="AB696" s="13">
        <f>R696/Projection!$H$24</f>
        <v/>
      </c>
      <c r="AC696" s="13">
        <f>S696/Projection!$I$24</f>
        <v/>
      </c>
      <c r="AD696" s="13">
        <f>T696/Projection!$J$24</f>
        <v/>
      </c>
      <c r="AE696" s="13">
        <f>U696/Projection!$K$24</f>
        <v/>
      </c>
      <c r="AF696" s="13">
        <f>V696/Projection!$L$24</f>
        <v/>
      </c>
      <c r="AG696" s="13">
        <f>MIN(W696:AF696)</f>
        <v/>
      </c>
    </row>
    <row r="697">
      <c r="B697" s="2" t="n">
        <v>684</v>
      </c>
      <c r="C697" s="20" t="n">
        <v>0.06647400000000001</v>
      </c>
      <c r="D697" s="20" t="n">
        <v>-0.201684</v>
      </c>
      <c r="E697" s="20" t="n">
        <v>0.162547</v>
      </c>
      <c r="F697" s="20" t="n">
        <v>1.379039</v>
      </c>
      <c r="G697" s="20" t="n">
        <v>-0.135041</v>
      </c>
      <c r="H697" s="20" t="n">
        <v>0.302922</v>
      </c>
      <c r="I697" s="20" t="n">
        <v>-0.63062</v>
      </c>
      <c r="J697" s="20" t="n">
        <v>1.510163</v>
      </c>
      <c r="K697" s="20" t="n">
        <v>0.243231</v>
      </c>
      <c r="L697" s="20" t="n">
        <v>1.281198</v>
      </c>
      <c r="M697" s="17">
        <f>Projection!$C$13*EXP($C$5+SQRT($C$4)*C697)+(Projection!$C$20+MAX(0,Projection!$C$14-Projection!$C$13)/Projection!$C$4-Projection!$C$21)*EXP($C$5+SQRT($C$4)*C697)^0.5</f>
        <v/>
      </c>
      <c r="N697" s="17">
        <f>M697*EXP($C$5+SQRT($C$4)*D697)+(Projection!$D$20+MAX(0,Projection!$C$24-M697)/Projection!$C$4-Projection!$D$21)*EXP($C$5+SQRT($C$4)*D697)^0.5</f>
        <v/>
      </c>
      <c r="O697" s="17">
        <f>N697*EXP($C$5+SQRT($C$4)*E697)+(Projection!$E$20+MAX(0,Projection!$D$24-N697)/Projection!$C$4-Projection!$E$21)*EXP($C$5+SQRT($C$4)*E697)^0.5</f>
        <v/>
      </c>
      <c r="P697" s="17">
        <f>O697*EXP($C$5+SQRT($C$4)*F697)+(Projection!$F$20+MAX(0,Projection!$E$24-O697)/Projection!$C$4-Projection!$F$21)*EXP($C$5+SQRT($C$4)*F697)^0.5</f>
        <v/>
      </c>
      <c r="Q697" s="17">
        <f>P697*EXP($C$5+SQRT($C$4)*G697)+(Projection!$G$20+MAX(0,Projection!$F$24-P697)/Projection!$C$4-Projection!$G$21)*EXP($C$5+SQRT($C$4)*G697)^0.5</f>
        <v/>
      </c>
      <c r="R697" s="17">
        <f>Q697*EXP($C$5+SQRT($C$4)*H697)+(Projection!$H$20+MAX(0,Projection!$G$24-Q697)/Projection!$C$4-Projection!$H$21)*EXP($C$5+SQRT($C$4)*H697)^0.5</f>
        <v/>
      </c>
      <c r="S697" s="17">
        <f>R697*EXP($C$5+SQRT($C$4)*I697)+(Projection!$I$20+MAX(0,Projection!$H$24-R697)/Projection!$C$4-Projection!$I$21)*EXP($C$5+SQRT($C$4)*I697)^0.5</f>
        <v/>
      </c>
      <c r="T697" s="17">
        <f>S697*EXP($C$5+SQRT($C$4)*J697)+(Projection!$J$20+MAX(0,Projection!$I$24-S697)/Projection!$C$4-Projection!$J$21)*EXP($C$5+SQRT($C$4)*J697)^0.5</f>
        <v/>
      </c>
      <c r="U697" s="17">
        <f>T697*EXP($C$5+SQRT($C$4)*K697)+(Projection!$K$20+MAX(0,Projection!$J$24-T697)/Projection!$C$4-Projection!$K$21)*EXP($C$5+SQRT($C$4)*K697)^0.5</f>
        <v/>
      </c>
      <c r="V697" s="17">
        <f>U697*EXP($C$5+SQRT($C$4)*L697)+(Projection!$L$20+MAX(0,Projection!$K$24-U697)/Projection!$C$4-Projection!$L$21)*EXP($C$5+SQRT($C$4)*L697)^0.5</f>
        <v/>
      </c>
      <c r="W697" s="13">
        <f>M697/Projection!$C$24</f>
        <v/>
      </c>
      <c r="X697" s="13">
        <f>N697/Projection!$D$24</f>
        <v/>
      </c>
      <c r="Y697" s="13">
        <f>O697/Projection!$E$24</f>
        <v/>
      </c>
      <c r="Z697" s="13">
        <f>P697/Projection!$F$24</f>
        <v/>
      </c>
      <c r="AA697" s="13">
        <f>Q697/Projection!$G$24</f>
        <v/>
      </c>
      <c r="AB697" s="13">
        <f>R697/Projection!$H$24</f>
        <v/>
      </c>
      <c r="AC697" s="13">
        <f>S697/Projection!$I$24</f>
        <v/>
      </c>
      <c r="AD697" s="13">
        <f>T697/Projection!$J$24</f>
        <v/>
      </c>
      <c r="AE697" s="13">
        <f>U697/Projection!$K$24</f>
        <v/>
      </c>
      <c r="AF697" s="13">
        <f>V697/Projection!$L$24</f>
        <v/>
      </c>
      <c r="AG697" s="13">
        <f>MIN(W697:AF697)</f>
        <v/>
      </c>
    </row>
    <row r="698">
      <c r="B698" s="2" t="n">
        <v>685</v>
      </c>
      <c r="C698" s="20" t="n">
        <v>1.692509</v>
      </c>
      <c r="D698" s="20" t="n">
        <v>-0.27785</v>
      </c>
      <c r="E698" s="20" t="n">
        <v>-0.682036</v>
      </c>
      <c r="F698" s="20" t="n">
        <v>0.959642</v>
      </c>
      <c r="G698" s="20" t="n">
        <v>-0.698878</v>
      </c>
      <c r="H698" s="20" t="n">
        <v>0.571083</v>
      </c>
      <c r="I698" s="20" t="n">
        <v>0.988638</v>
      </c>
      <c r="J698" s="20" t="n">
        <v>0.783327</v>
      </c>
      <c r="K698" s="20" t="n">
        <v>-0.09851799999999999</v>
      </c>
      <c r="L698" s="20" t="n">
        <v>0.291213</v>
      </c>
      <c r="M698" s="17">
        <f>Projection!$C$13*EXP($C$5+SQRT($C$4)*C698)+(Projection!$C$20+MAX(0,Projection!$C$14-Projection!$C$13)/Projection!$C$4-Projection!$C$21)*EXP($C$5+SQRT($C$4)*C698)^0.5</f>
        <v/>
      </c>
      <c r="N698" s="17">
        <f>M698*EXP($C$5+SQRT($C$4)*D698)+(Projection!$D$20+MAX(0,Projection!$C$24-M698)/Projection!$C$4-Projection!$D$21)*EXP($C$5+SQRT($C$4)*D698)^0.5</f>
        <v/>
      </c>
      <c r="O698" s="17">
        <f>N698*EXP($C$5+SQRT($C$4)*E698)+(Projection!$E$20+MAX(0,Projection!$D$24-N698)/Projection!$C$4-Projection!$E$21)*EXP($C$5+SQRT($C$4)*E698)^0.5</f>
        <v/>
      </c>
      <c r="P698" s="17">
        <f>O698*EXP($C$5+SQRT($C$4)*F698)+(Projection!$F$20+MAX(0,Projection!$E$24-O698)/Projection!$C$4-Projection!$F$21)*EXP($C$5+SQRT($C$4)*F698)^0.5</f>
        <v/>
      </c>
      <c r="Q698" s="17">
        <f>P698*EXP($C$5+SQRT($C$4)*G698)+(Projection!$G$20+MAX(0,Projection!$F$24-P698)/Projection!$C$4-Projection!$G$21)*EXP($C$5+SQRT($C$4)*G698)^0.5</f>
        <v/>
      </c>
      <c r="R698" s="17">
        <f>Q698*EXP($C$5+SQRT($C$4)*H698)+(Projection!$H$20+MAX(0,Projection!$G$24-Q698)/Projection!$C$4-Projection!$H$21)*EXP($C$5+SQRT($C$4)*H698)^0.5</f>
        <v/>
      </c>
      <c r="S698" s="17">
        <f>R698*EXP($C$5+SQRT($C$4)*I698)+(Projection!$I$20+MAX(0,Projection!$H$24-R698)/Projection!$C$4-Projection!$I$21)*EXP($C$5+SQRT($C$4)*I698)^0.5</f>
        <v/>
      </c>
      <c r="T698" s="17">
        <f>S698*EXP($C$5+SQRT($C$4)*J698)+(Projection!$J$20+MAX(0,Projection!$I$24-S698)/Projection!$C$4-Projection!$J$21)*EXP($C$5+SQRT($C$4)*J698)^0.5</f>
        <v/>
      </c>
      <c r="U698" s="17">
        <f>T698*EXP($C$5+SQRT($C$4)*K698)+(Projection!$K$20+MAX(0,Projection!$J$24-T698)/Projection!$C$4-Projection!$K$21)*EXP($C$5+SQRT($C$4)*K698)^0.5</f>
        <v/>
      </c>
      <c r="V698" s="17">
        <f>U698*EXP($C$5+SQRT($C$4)*L698)+(Projection!$L$20+MAX(0,Projection!$K$24-U698)/Projection!$C$4-Projection!$L$21)*EXP($C$5+SQRT($C$4)*L698)^0.5</f>
        <v/>
      </c>
      <c r="W698" s="13">
        <f>M698/Projection!$C$24</f>
        <v/>
      </c>
      <c r="X698" s="13">
        <f>N698/Projection!$D$24</f>
        <v/>
      </c>
      <c r="Y698" s="13">
        <f>O698/Projection!$E$24</f>
        <v/>
      </c>
      <c r="Z698" s="13">
        <f>P698/Projection!$F$24</f>
        <v/>
      </c>
      <c r="AA698" s="13">
        <f>Q698/Projection!$G$24</f>
        <v/>
      </c>
      <c r="AB698" s="13">
        <f>R698/Projection!$H$24</f>
        <v/>
      </c>
      <c r="AC698" s="13">
        <f>S698/Projection!$I$24</f>
        <v/>
      </c>
      <c r="AD698" s="13">
        <f>T698/Projection!$J$24</f>
        <v/>
      </c>
      <c r="AE698" s="13">
        <f>U698/Projection!$K$24</f>
        <v/>
      </c>
      <c r="AF698" s="13">
        <f>V698/Projection!$L$24</f>
        <v/>
      </c>
      <c r="AG698" s="13">
        <f>MIN(W698:AF698)</f>
        <v/>
      </c>
    </row>
    <row r="699">
      <c r="B699" s="2" t="n">
        <v>686</v>
      </c>
      <c r="C699" s="20" t="n">
        <v>-0.150932</v>
      </c>
      <c r="D699" s="20" t="n">
        <v>1.138314</v>
      </c>
      <c r="E699" s="20" t="n">
        <v>-0.851371</v>
      </c>
      <c r="F699" s="20" t="n">
        <v>-0.273643</v>
      </c>
      <c r="G699" s="20" t="n">
        <v>1.534198</v>
      </c>
      <c r="H699" s="20" t="n">
        <v>1.051212</v>
      </c>
      <c r="I699" s="20" t="n">
        <v>0.999091</v>
      </c>
      <c r="J699" s="20" t="n">
        <v>-0.180561</v>
      </c>
      <c r="K699" s="20" t="n">
        <v>1.090551</v>
      </c>
      <c r="L699" s="20" t="n">
        <v>1.398746</v>
      </c>
      <c r="M699" s="17">
        <f>Projection!$C$13*EXP($C$5+SQRT($C$4)*C699)+(Projection!$C$20+MAX(0,Projection!$C$14-Projection!$C$13)/Projection!$C$4-Projection!$C$21)*EXP($C$5+SQRT($C$4)*C699)^0.5</f>
        <v/>
      </c>
      <c r="N699" s="17">
        <f>M699*EXP($C$5+SQRT($C$4)*D699)+(Projection!$D$20+MAX(0,Projection!$C$24-M699)/Projection!$C$4-Projection!$D$21)*EXP($C$5+SQRT($C$4)*D699)^0.5</f>
        <v/>
      </c>
      <c r="O699" s="17">
        <f>N699*EXP($C$5+SQRT($C$4)*E699)+(Projection!$E$20+MAX(0,Projection!$D$24-N699)/Projection!$C$4-Projection!$E$21)*EXP($C$5+SQRT($C$4)*E699)^0.5</f>
        <v/>
      </c>
      <c r="P699" s="17">
        <f>O699*EXP($C$5+SQRT($C$4)*F699)+(Projection!$F$20+MAX(0,Projection!$E$24-O699)/Projection!$C$4-Projection!$F$21)*EXP($C$5+SQRT($C$4)*F699)^0.5</f>
        <v/>
      </c>
      <c r="Q699" s="17">
        <f>P699*EXP($C$5+SQRT($C$4)*G699)+(Projection!$G$20+MAX(0,Projection!$F$24-P699)/Projection!$C$4-Projection!$G$21)*EXP($C$5+SQRT($C$4)*G699)^0.5</f>
        <v/>
      </c>
      <c r="R699" s="17">
        <f>Q699*EXP($C$5+SQRT($C$4)*H699)+(Projection!$H$20+MAX(0,Projection!$G$24-Q699)/Projection!$C$4-Projection!$H$21)*EXP($C$5+SQRT($C$4)*H699)^0.5</f>
        <v/>
      </c>
      <c r="S699" s="17">
        <f>R699*EXP($C$5+SQRT($C$4)*I699)+(Projection!$I$20+MAX(0,Projection!$H$24-R699)/Projection!$C$4-Projection!$I$21)*EXP($C$5+SQRT($C$4)*I699)^0.5</f>
        <v/>
      </c>
      <c r="T699" s="17">
        <f>S699*EXP($C$5+SQRT($C$4)*J699)+(Projection!$J$20+MAX(0,Projection!$I$24-S699)/Projection!$C$4-Projection!$J$21)*EXP($C$5+SQRT($C$4)*J699)^0.5</f>
        <v/>
      </c>
      <c r="U699" s="17">
        <f>T699*EXP($C$5+SQRT($C$4)*K699)+(Projection!$K$20+MAX(0,Projection!$J$24-T699)/Projection!$C$4-Projection!$K$21)*EXP($C$5+SQRT($C$4)*K699)^0.5</f>
        <v/>
      </c>
      <c r="V699" s="17">
        <f>U699*EXP($C$5+SQRT($C$4)*L699)+(Projection!$L$20+MAX(0,Projection!$K$24-U699)/Projection!$C$4-Projection!$L$21)*EXP($C$5+SQRT($C$4)*L699)^0.5</f>
        <v/>
      </c>
      <c r="W699" s="13">
        <f>M699/Projection!$C$24</f>
        <v/>
      </c>
      <c r="X699" s="13">
        <f>N699/Projection!$D$24</f>
        <v/>
      </c>
      <c r="Y699" s="13">
        <f>O699/Projection!$E$24</f>
        <v/>
      </c>
      <c r="Z699" s="13">
        <f>P699/Projection!$F$24</f>
        <v/>
      </c>
      <c r="AA699" s="13">
        <f>Q699/Projection!$G$24</f>
        <v/>
      </c>
      <c r="AB699" s="13">
        <f>R699/Projection!$H$24</f>
        <v/>
      </c>
      <c r="AC699" s="13">
        <f>S699/Projection!$I$24</f>
        <v/>
      </c>
      <c r="AD699" s="13">
        <f>T699/Projection!$J$24</f>
        <v/>
      </c>
      <c r="AE699" s="13">
        <f>U699/Projection!$K$24</f>
        <v/>
      </c>
      <c r="AF699" s="13">
        <f>V699/Projection!$L$24</f>
        <v/>
      </c>
      <c r="AG699" s="13">
        <f>MIN(W699:AF699)</f>
        <v/>
      </c>
    </row>
    <row r="700">
      <c r="B700" s="2" t="n">
        <v>687</v>
      </c>
      <c r="C700" s="20" t="n">
        <v>0.761566</v>
      </c>
      <c r="D700" s="20" t="n">
        <v>0.621966</v>
      </c>
      <c r="E700" s="20" t="n">
        <v>0.633464</v>
      </c>
      <c r="F700" s="20" t="n">
        <v>0.048633</v>
      </c>
      <c r="G700" s="20" t="n">
        <v>-1.743622</v>
      </c>
      <c r="H700" s="20" t="n">
        <v>-1.066986</v>
      </c>
      <c r="I700" s="20" t="n">
        <v>0.248841</v>
      </c>
      <c r="J700" s="20" t="n">
        <v>-0.855085</v>
      </c>
      <c r="K700" s="20" t="n">
        <v>-0.329447</v>
      </c>
      <c r="L700" s="20" t="n">
        <v>1.197809</v>
      </c>
      <c r="M700" s="17">
        <f>Projection!$C$13*EXP($C$5+SQRT($C$4)*C700)+(Projection!$C$20+MAX(0,Projection!$C$14-Projection!$C$13)/Projection!$C$4-Projection!$C$21)*EXP($C$5+SQRT($C$4)*C700)^0.5</f>
        <v/>
      </c>
      <c r="N700" s="17">
        <f>M700*EXP($C$5+SQRT($C$4)*D700)+(Projection!$D$20+MAX(0,Projection!$C$24-M700)/Projection!$C$4-Projection!$D$21)*EXP($C$5+SQRT($C$4)*D700)^0.5</f>
        <v/>
      </c>
      <c r="O700" s="17">
        <f>N700*EXP($C$5+SQRT($C$4)*E700)+(Projection!$E$20+MAX(0,Projection!$D$24-N700)/Projection!$C$4-Projection!$E$21)*EXP($C$5+SQRT($C$4)*E700)^0.5</f>
        <v/>
      </c>
      <c r="P700" s="17">
        <f>O700*EXP($C$5+SQRT($C$4)*F700)+(Projection!$F$20+MAX(0,Projection!$E$24-O700)/Projection!$C$4-Projection!$F$21)*EXP($C$5+SQRT($C$4)*F700)^0.5</f>
        <v/>
      </c>
      <c r="Q700" s="17">
        <f>P700*EXP($C$5+SQRT($C$4)*G700)+(Projection!$G$20+MAX(0,Projection!$F$24-P700)/Projection!$C$4-Projection!$G$21)*EXP($C$5+SQRT($C$4)*G700)^0.5</f>
        <v/>
      </c>
      <c r="R700" s="17">
        <f>Q700*EXP($C$5+SQRT($C$4)*H700)+(Projection!$H$20+MAX(0,Projection!$G$24-Q700)/Projection!$C$4-Projection!$H$21)*EXP($C$5+SQRT($C$4)*H700)^0.5</f>
        <v/>
      </c>
      <c r="S700" s="17">
        <f>R700*EXP($C$5+SQRT($C$4)*I700)+(Projection!$I$20+MAX(0,Projection!$H$24-R700)/Projection!$C$4-Projection!$I$21)*EXP($C$5+SQRT($C$4)*I700)^0.5</f>
        <v/>
      </c>
      <c r="T700" s="17">
        <f>S700*EXP($C$5+SQRT($C$4)*J700)+(Projection!$J$20+MAX(0,Projection!$I$24-S700)/Projection!$C$4-Projection!$J$21)*EXP($C$5+SQRT($C$4)*J700)^0.5</f>
        <v/>
      </c>
      <c r="U700" s="17">
        <f>T700*EXP($C$5+SQRT($C$4)*K700)+(Projection!$K$20+MAX(0,Projection!$J$24-T700)/Projection!$C$4-Projection!$K$21)*EXP($C$5+SQRT($C$4)*K700)^0.5</f>
        <v/>
      </c>
      <c r="V700" s="17">
        <f>U700*EXP($C$5+SQRT($C$4)*L700)+(Projection!$L$20+MAX(0,Projection!$K$24-U700)/Projection!$C$4-Projection!$L$21)*EXP($C$5+SQRT($C$4)*L700)^0.5</f>
        <v/>
      </c>
      <c r="W700" s="13">
        <f>M700/Projection!$C$24</f>
        <v/>
      </c>
      <c r="X700" s="13">
        <f>N700/Projection!$D$24</f>
        <v/>
      </c>
      <c r="Y700" s="13">
        <f>O700/Projection!$E$24</f>
        <v/>
      </c>
      <c r="Z700" s="13">
        <f>P700/Projection!$F$24</f>
        <v/>
      </c>
      <c r="AA700" s="13">
        <f>Q700/Projection!$G$24</f>
        <v/>
      </c>
      <c r="AB700" s="13">
        <f>R700/Projection!$H$24</f>
        <v/>
      </c>
      <c r="AC700" s="13">
        <f>S700/Projection!$I$24</f>
        <v/>
      </c>
      <c r="AD700" s="13">
        <f>T700/Projection!$J$24</f>
        <v/>
      </c>
      <c r="AE700" s="13">
        <f>U700/Projection!$K$24</f>
        <v/>
      </c>
      <c r="AF700" s="13">
        <f>V700/Projection!$L$24</f>
        <v/>
      </c>
      <c r="AG700" s="13">
        <f>MIN(W700:AF700)</f>
        <v/>
      </c>
    </row>
    <row r="701">
      <c r="B701" s="2" t="n">
        <v>688</v>
      </c>
      <c r="C701" s="20" t="n">
        <v>-0.5339930000000001</v>
      </c>
      <c r="D701" s="20" t="n">
        <v>-1.215477</v>
      </c>
      <c r="E701" s="20" t="n">
        <v>0.136441</v>
      </c>
      <c r="F701" s="20" t="n">
        <v>-1.6207</v>
      </c>
      <c r="G701" s="20" t="n">
        <v>-0.414746</v>
      </c>
      <c r="H701" s="20" t="n">
        <v>0.591065</v>
      </c>
      <c r="I701" s="20" t="n">
        <v>0.492694</v>
      </c>
      <c r="J701" s="20" t="n">
        <v>-1.050985</v>
      </c>
      <c r="K701" s="20" t="n">
        <v>0.231727</v>
      </c>
      <c r="L701" s="20" t="n">
        <v>1.06204</v>
      </c>
      <c r="M701" s="17">
        <f>Projection!$C$13*EXP($C$5+SQRT($C$4)*C701)+(Projection!$C$20+MAX(0,Projection!$C$14-Projection!$C$13)/Projection!$C$4-Projection!$C$21)*EXP($C$5+SQRT($C$4)*C701)^0.5</f>
        <v/>
      </c>
      <c r="N701" s="17">
        <f>M701*EXP($C$5+SQRT($C$4)*D701)+(Projection!$D$20+MAX(0,Projection!$C$24-M701)/Projection!$C$4-Projection!$D$21)*EXP($C$5+SQRT($C$4)*D701)^0.5</f>
        <v/>
      </c>
      <c r="O701" s="17">
        <f>N701*EXP($C$5+SQRT($C$4)*E701)+(Projection!$E$20+MAX(0,Projection!$D$24-N701)/Projection!$C$4-Projection!$E$21)*EXP($C$5+SQRT($C$4)*E701)^0.5</f>
        <v/>
      </c>
      <c r="P701" s="17">
        <f>O701*EXP($C$5+SQRT($C$4)*F701)+(Projection!$F$20+MAX(0,Projection!$E$24-O701)/Projection!$C$4-Projection!$F$21)*EXP($C$5+SQRT($C$4)*F701)^0.5</f>
        <v/>
      </c>
      <c r="Q701" s="17">
        <f>P701*EXP($C$5+SQRT($C$4)*G701)+(Projection!$G$20+MAX(0,Projection!$F$24-P701)/Projection!$C$4-Projection!$G$21)*EXP($C$5+SQRT($C$4)*G701)^0.5</f>
        <v/>
      </c>
      <c r="R701" s="17">
        <f>Q701*EXP($C$5+SQRT($C$4)*H701)+(Projection!$H$20+MAX(0,Projection!$G$24-Q701)/Projection!$C$4-Projection!$H$21)*EXP($C$5+SQRT($C$4)*H701)^0.5</f>
        <v/>
      </c>
      <c r="S701" s="17">
        <f>R701*EXP($C$5+SQRT($C$4)*I701)+(Projection!$I$20+MAX(0,Projection!$H$24-R701)/Projection!$C$4-Projection!$I$21)*EXP($C$5+SQRT($C$4)*I701)^0.5</f>
        <v/>
      </c>
      <c r="T701" s="17">
        <f>S701*EXP($C$5+SQRT($C$4)*J701)+(Projection!$J$20+MAX(0,Projection!$I$24-S701)/Projection!$C$4-Projection!$J$21)*EXP($C$5+SQRT($C$4)*J701)^0.5</f>
        <v/>
      </c>
      <c r="U701" s="17">
        <f>T701*EXP($C$5+SQRT($C$4)*K701)+(Projection!$K$20+MAX(0,Projection!$J$24-T701)/Projection!$C$4-Projection!$K$21)*EXP($C$5+SQRT($C$4)*K701)^0.5</f>
        <v/>
      </c>
      <c r="V701" s="17">
        <f>U701*EXP($C$5+SQRT($C$4)*L701)+(Projection!$L$20+MAX(0,Projection!$K$24-U701)/Projection!$C$4-Projection!$L$21)*EXP($C$5+SQRT($C$4)*L701)^0.5</f>
        <v/>
      </c>
      <c r="W701" s="13">
        <f>M701/Projection!$C$24</f>
        <v/>
      </c>
      <c r="X701" s="13">
        <f>N701/Projection!$D$24</f>
        <v/>
      </c>
      <c r="Y701" s="13">
        <f>O701/Projection!$E$24</f>
        <v/>
      </c>
      <c r="Z701" s="13">
        <f>P701/Projection!$F$24</f>
        <v/>
      </c>
      <c r="AA701" s="13">
        <f>Q701/Projection!$G$24</f>
        <v/>
      </c>
      <c r="AB701" s="13">
        <f>R701/Projection!$H$24</f>
        <v/>
      </c>
      <c r="AC701" s="13">
        <f>S701/Projection!$I$24</f>
        <v/>
      </c>
      <c r="AD701" s="13">
        <f>T701/Projection!$J$24</f>
        <v/>
      </c>
      <c r="AE701" s="13">
        <f>U701/Projection!$K$24</f>
        <v/>
      </c>
      <c r="AF701" s="13">
        <f>V701/Projection!$L$24</f>
        <v/>
      </c>
      <c r="AG701" s="13">
        <f>MIN(W701:AF701)</f>
        <v/>
      </c>
    </row>
    <row r="702">
      <c r="B702" s="2" t="n">
        <v>689</v>
      </c>
      <c r="C702" s="20" t="n">
        <v>0.479893</v>
      </c>
      <c r="D702" s="20" t="n">
        <v>0.228652</v>
      </c>
      <c r="E702" s="20" t="n">
        <v>0.007533</v>
      </c>
      <c r="F702" s="20" t="n">
        <v>-1.34124</v>
      </c>
      <c r="G702" s="20" t="n">
        <v>1.542833</v>
      </c>
      <c r="H702" s="20" t="n">
        <v>-0.318497</v>
      </c>
      <c r="I702" s="20" t="n">
        <v>-1.718068</v>
      </c>
      <c r="J702" s="20" t="n">
        <v>0.500263</v>
      </c>
      <c r="K702" s="20" t="n">
        <v>0.27936</v>
      </c>
      <c r="L702" s="20" t="n">
        <v>-0.109149</v>
      </c>
      <c r="M702" s="17">
        <f>Projection!$C$13*EXP($C$5+SQRT($C$4)*C702)+(Projection!$C$20+MAX(0,Projection!$C$14-Projection!$C$13)/Projection!$C$4-Projection!$C$21)*EXP($C$5+SQRT($C$4)*C702)^0.5</f>
        <v/>
      </c>
      <c r="N702" s="17">
        <f>M702*EXP($C$5+SQRT($C$4)*D702)+(Projection!$D$20+MAX(0,Projection!$C$24-M702)/Projection!$C$4-Projection!$D$21)*EXP($C$5+SQRT($C$4)*D702)^0.5</f>
        <v/>
      </c>
      <c r="O702" s="17">
        <f>N702*EXP($C$5+SQRT($C$4)*E702)+(Projection!$E$20+MAX(0,Projection!$D$24-N702)/Projection!$C$4-Projection!$E$21)*EXP($C$5+SQRT($C$4)*E702)^0.5</f>
        <v/>
      </c>
      <c r="P702" s="17">
        <f>O702*EXP($C$5+SQRT($C$4)*F702)+(Projection!$F$20+MAX(0,Projection!$E$24-O702)/Projection!$C$4-Projection!$F$21)*EXP($C$5+SQRT($C$4)*F702)^0.5</f>
        <v/>
      </c>
      <c r="Q702" s="17">
        <f>P702*EXP($C$5+SQRT($C$4)*G702)+(Projection!$G$20+MAX(0,Projection!$F$24-P702)/Projection!$C$4-Projection!$G$21)*EXP($C$5+SQRT($C$4)*G702)^0.5</f>
        <v/>
      </c>
      <c r="R702" s="17">
        <f>Q702*EXP($C$5+SQRT($C$4)*H702)+(Projection!$H$20+MAX(0,Projection!$G$24-Q702)/Projection!$C$4-Projection!$H$21)*EXP($C$5+SQRT($C$4)*H702)^0.5</f>
        <v/>
      </c>
      <c r="S702" s="17">
        <f>R702*EXP($C$5+SQRT($C$4)*I702)+(Projection!$I$20+MAX(0,Projection!$H$24-R702)/Projection!$C$4-Projection!$I$21)*EXP($C$5+SQRT($C$4)*I702)^0.5</f>
        <v/>
      </c>
      <c r="T702" s="17">
        <f>S702*EXP($C$5+SQRT($C$4)*J702)+(Projection!$J$20+MAX(0,Projection!$I$24-S702)/Projection!$C$4-Projection!$J$21)*EXP($C$5+SQRT($C$4)*J702)^0.5</f>
        <v/>
      </c>
      <c r="U702" s="17">
        <f>T702*EXP($C$5+SQRT($C$4)*K702)+(Projection!$K$20+MAX(0,Projection!$J$24-T702)/Projection!$C$4-Projection!$K$21)*EXP($C$5+SQRT($C$4)*K702)^0.5</f>
        <v/>
      </c>
      <c r="V702" s="17">
        <f>U702*EXP($C$5+SQRT($C$4)*L702)+(Projection!$L$20+MAX(0,Projection!$K$24-U702)/Projection!$C$4-Projection!$L$21)*EXP($C$5+SQRT($C$4)*L702)^0.5</f>
        <v/>
      </c>
      <c r="W702" s="13">
        <f>M702/Projection!$C$24</f>
        <v/>
      </c>
      <c r="X702" s="13">
        <f>N702/Projection!$D$24</f>
        <v/>
      </c>
      <c r="Y702" s="13">
        <f>O702/Projection!$E$24</f>
        <v/>
      </c>
      <c r="Z702" s="13">
        <f>P702/Projection!$F$24</f>
        <v/>
      </c>
      <c r="AA702" s="13">
        <f>Q702/Projection!$G$24</f>
        <v/>
      </c>
      <c r="AB702" s="13">
        <f>R702/Projection!$H$24</f>
        <v/>
      </c>
      <c r="AC702" s="13">
        <f>S702/Projection!$I$24</f>
        <v/>
      </c>
      <c r="AD702" s="13">
        <f>T702/Projection!$J$24</f>
        <v/>
      </c>
      <c r="AE702" s="13">
        <f>U702/Projection!$K$24</f>
        <v/>
      </c>
      <c r="AF702" s="13">
        <f>V702/Projection!$L$24</f>
        <v/>
      </c>
      <c r="AG702" s="13">
        <f>MIN(W702:AF702)</f>
        <v/>
      </c>
    </row>
    <row r="703">
      <c r="B703" s="2" t="n">
        <v>690</v>
      </c>
      <c r="C703" s="20" t="n">
        <v>-0.578645</v>
      </c>
      <c r="D703" s="20" t="n">
        <v>-0.757969</v>
      </c>
      <c r="E703" s="20" t="n">
        <v>-0.608868</v>
      </c>
      <c r="F703" s="20" t="n">
        <v>0.379043</v>
      </c>
      <c r="G703" s="20" t="n">
        <v>0.042702</v>
      </c>
      <c r="H703" s="20" t="n">
        <v>-1.330948</v>
      </c>
      <c r="I703" s="20" t="n">
        <v>-1.559162</v>
      </c>
      <c r="J703" s="20" t="n">
        <v>0.293237</v>
      </c>
      <c r="K703" s="20" t="n">
        <v>-0.491771</v>
      </c>
      <c r="L703" s="20" t="n">
        <v>0.843459</v>
      </c>
      <c r="M703" s="17">
        <f>Projection!$C$13*EXP($C$5+SQRT($C$4)*C703)+(Projection!$C$20+MAX(0,Projection!$C$14-Projection!$C$13)/Projection!$C$4-Projection!$C$21)*EXP($C$5+SQRT($C$4)*C703)^0.5</f>
        <v/>
      </c>
      <c r="N703" s="17">
        <f>M703*EXP($C$5+SQRT($C$4)*D703)+(Projection!$D$20+MAX(0,Projection!$C$24-M703)/Projection!$C$4-Projection!$D$21)*EXP($C$5+SQRT($C$4)*D703)^0.5</f>
        <v/>
      </c>
      <c r="O703" s="17">
        <f>N703*EXP($C$5+SQRT($C$4)*E703)+(Projection!$E$20+MAX(0,Projection!$D$24-N703)/Projection!$C$4-Projection!$E$21)*EXP($C$5+SQRT($C$4)*E703)^0.5</f>
        <v/>
      </c>
      <c r="P703" s="17">
        <f>O703*EXP($C$5+SQRT($C$4)*F703)+(Projection!$F$20+MAX(0,Projection!$E$24-O703)/Projection!$C$4-Projection!$F$21)*EXP($C$5+SQRT($C$4)*F703)^0.5</f>
        <v/>
      </c>
      <c r="Q703" s="17">
        <f>P703*EXP($C$5+SQRT($C$4)*G703)+(Projection!$G$20+MAX(0,Projection!$F$24-P703)/Projection!$C$4-Projection!$G$21)*EXP($C$5+SQRT($C$4)*G703)^0.5</f>
        <v/>
      </c>
      <c r="R703" s="17">
        <f>Q703*EXP($C$5+SQRT($C$4)*H703)+(Projection!$H$20+MAX(0,Projection!$G$24-Q703)/Projection!$C$4-Projection!$H$21)*EXP($C$5+SQRT($C$4)*H703)^0.5</f>
        <v/>
      </c>
      <c r="S703" s="17">
        <f>R703*EXP($C$5+SQRT($C$4)*I703)+(Projection!$I$20+MAX(0,Projection!$H$24-R703)/Projection!$C$4-Projection!$I$21)*EXP($C$5+SQRT($C$4)*I703)^0.5</f>
        <v/>
      </c>
      <c r="T703" s="17">
        <f>S703*EXP($C$5+SQRT($C$4)*J703)+(Projection!$J$20+MAX(0,Projection!$I$24-S703)/Projection!$C$4-Projection!$J$21)*EXP($C$5+SQRT($C$4)*J703)^0.5</f>
        <v/>
      </c>
      <c r="U703" s="17">
        <f>T703*EXP($C$5+SQRT($C$4)*K703)+(Projection!$K$20+MAX(0,Projection!$J$24-T703)/Projection!$C$4-Projection!$K$21)*EXP($C$5+SQRT($C$4)*K703)^0.5</f>
        <v/>
      </c>
      <c r="V703" s="17">
        <f>U703*EXP($C$5+SQRT($C$4)*L703)+(Projection!$L$20+MAX(0,Projection!$K$24-U703)/Projection!$C$4-Projection!$L$21)*EXP($C$5+SQRT($C$4)*L703)^0.5</f>
        <v/>
      </c>
      <c r="W703" s="13">
        <f>M703/Projection!$C$24</f>
        <v/>
      </c>
      <c r="X703" s="13">
        <f>N703/Projection!$D$24</f>
        <v/>
      </c>
      <c r="Y703" s="13">
        <f>O703/Projection!$E$24</f>
        <v/>
      </c>
      <c r="Z703" s="13">
        <f>P703/Projection!$F$24</f>
        <v/>
      </c>
      <c r="AA703" s="13">
        <f>Q703/Projection!$G$24</f>
        <v/>
      </c>
      <c r="AB703" s="13">
        <f>R703/Projection!$H$24</f>
        <v/>
      </c>
      <c r="AC703" s="13">
        <f>S703/Projection!$I$24</f>
        <v/>
      </c>
      <c r="AD703" s="13">
        <f>T703/Projection!$J$24</f>
        <v/>
      </c>
      <c r="AE703" s="13">
        <f>U703/Projection!$K$24</f>
        <v/>
      </c>
      <c r="AF703" s="13">
        <f>V703/Projection!$L$24</f>
        <v/>
      </c>
      <c r="AG703" s="13">
        <f>MIN(W703:AF703)</f>
        <v/>
      </c>
    </row>
    <row r="704">
      <c r="B704" s="2" t="n">
        <v>691</v>
      </c>
      <c r="C704" s="20" t="n">
        <v>1.37518</v>
      </c>
      <c r="D704" s="20" t="n">
        <v>-0.841801</v>
      </c>
      <c r="E704" s="20" t="n">
        <v>0.412072</v>
      </c>
      <c r="F704" s="20" t="n">
        <v>0.984103</v>
      </c>
      <c r="G704" s="20" t="n">
        <v>-0.908208</v>
      </c>
      <c r="H704" s="20" t="n">
        <v>-0.103731</v>
      </c>
      <c r="I704" s="20" t="n">
        <v>-2.24952</v>
      </c>
      <c r="J704" s="20" t="n">
        <v>-0.673949</v>
      </c>
      <c r="K704" s="20" t="n">
        <v>-0.367262</v>
      </c>
      <c r="L704" s="20" t="n">
        <v>0.21199</v>
      </c>
      <c r="M704" s="17">
        <f>Projection!$C$13*EXP($C$5+SQRT($C$4)*C704)+(Projection!$C$20+MAX(0,Projection!$C$14-Projection!$C$13)/Projection!$C$4-Projection!$C$21)*EXP($C$5+SQRT($C$4)*C704)^0.5</f>
        <v/>
      </c>
      <c r="N704" s="17">
        <f>M704*EXP($C$5+SQRT($C$4)*D704)+(Projection!$D$20+MAX(0,Projection!$C$24-M704)/Projection!$C$4-Projection!$D$21)*EXP($C$5+SQRT($C$4)*D704)^0.5</f>
        <v/>
      </c>
      <c r="O704" s="17">
        <f>N704*EXP($C$5+SQRT($C$4)*E704)+(Projection!$E$20+MAX(0,Projection!$D$24-N704)/Projection!$C$4-Projection!$E$21)*EXP($C$5+SQRT($C$4)*E704)^0.5</f>
        <v/>
      </c>
      <c r="P704" s="17">
        <f>O704*EXP($C$5+SQRT($C$4)*F704)+(Projection!$F$20+MAX(0,Projection!$E$24-O704)/Projection!$C$4-Projection!$F$21)*EXP($C$5+SQRT($C$4)*F704)^0.5</f>
        <v/>
      </c>
      <c r="Q704" s="17">
        <f>P704*EXP($C$5+SQRT($C$4)*G704)+(Projection!$G$20+MAX(0,Projection!$F$24-P704)/Projection!$C$4-Projection!$G$21)*EXP($C$5+SQRT($C$4)*G704)^0.5</f>
        <v/>
      </c>
      <c r="R704" s="17">
        <f>Q704*EXP($C$5+SQRT($C$4)*H704)+(Projection!$H$20+MAX(0,Projection!$G$24-Q704)/Projection!$C$4-Projection!$H$21)*EXP($C$5+SQRT($C$4)*H704)^0.5</f>
        <v/>
      </c>
      <c r="S704" s="17">
        <f>R704*EXP($C$5+SQRT($C$4)*I704)+(Projection!$I$20+MAX(0,Projection!$H$24-R704)/Projection!$C$4-Projection!$I$21)*EXP($C$5+SQRT($C$4)*I704)^0.5</f>
        <v/>
      </c>
      <c r="T704" s="17">
        <f>S704*EXP($C$5+SQRT($C$4)*J704)+(Projection!$J$20+MAX(0,Projection!$I$24-S704)/Projection!$C$4-Projection!$J$21)*EXP($C$5+SQRT($C$4)*J704)^0.5</f>
        <v/>
      </c>
      <c r="U704" s="17">
        <f>T704*EXP($C$5+SQRT($C$4)*K704)+(Projection!$K$20+MAX(0,Projection!$J$24-T704)/Projection!$C$4-Projection!$K$21)*EXP($C$5+SQRT($C$4)*K704)^0.5</f>
        <v/>
      </c>
      <c r="V704" s="17">
        <f>U704*EXP($C$5+SQRT($C$4)*L704)+(Projection!$L$20+MAX(0,Projection!$K$24-U704)/Projection!$C$4-Projection!$L$21)*EXP($C$5+SQRT($C$4)*L704)^0.5</f>
        <v/>
      </c>
      <c r="W704" s="13">
        <f>M704/Projection!$C$24</f>
        <v/>
      </c>
      <c r="X704" s="13">
        <f>N704/Projection!$D$24</f>
        <v/>
      </c>
      <c r="Y704" s="13">
        <f>O704/Projection!$E$24</f>
        <v/>
      </c>
      <c r="Z704" s="13">
        <f>P704/Projection!$F$24</f>
        <v/>
      </c>
      <c r="AA704" s="13">
        <f>Q704/Projection!$G$24</f>
        <v/>
      </c>
      <c r="AB704" s="13">
        <f>R704/Projection!$H$24</f>
        <v/>
      </c>
      <c r="AC704" s="13">
        <f>S704/Projection!$I$24</f>
        <v/>
      </c>
      <c r="AD704" s="13">
        <f>T704/Projection!$J$24</f>
        <v/>
      </c>
      <c r="AE704" s="13">
        <f>U704/Projection!$K$24</f>
        <v/>
      </c>
      <c r="AF704" s="13">
        <f>V704/Projection!$L$24</f>
        <v/>
      </c>
      <c r="AG704" s="13">
        <f>MIN(W704:AF704)</f>
        <v/>
      </c>
    </row>
    <row r="705">
      <c r="B705" s="2" t="n">
        <v>692</v>
      </c>
      <c r="C705" s="20" t="n">
        <v>-0.585574</v>
      </c>
      <c r="D705" s="20" t="n">
        <v>0.739693</v>
      </c>
      <c r="E705" s="20" t="n">
        <v>0.8116719999999999</v>
      </c>
      <c r="F705" s="20" t="n">
        <v>-1.910063</v>
      </c>
      <c r="G705" s="20" t="n">
        <v>-0.91468</v>
      </c>
      <c r="H705" s="20" t="n">
        <v>-0.302993</v>
      </c>
      <c r="I705" s="20" t="n">
        <v>-1.783743</v>
      </c>
      <c r="J705" s="20" t="n">
        <v>1.453696</v>
      </c>
      <c r="K705" s="20" t="n">
        <v>-0.118713</v>
      </c>
      <c r="L705" s="20" t="n">
        <v>-0.09726799999999999</v>
      </c>
      <c r="M705" s="17">
        <f>Projection!$C$13*EXP($C$5+SQRT($C$4)*C705)+(Projection!$C$20+MAX(0,Projection!$C$14-Projection!$C$13)/Projection!$C$4-Projection!$C$21)*EXP($C$5+SQRT($C$4)*C705)^0.5</f>
        <v/>
      </c>
      <c r="N705" s="17">
        <f>M705*EXP($C$5+SQRT($C$4)*D705)+(Projection!$D$20+MAX(0,Projection!$C$24-M705)/Projection!$C$4-Projection!$D$21)*EXP($C$5+SQRT($C$4)*D705)^0.5</f>
        <v/>
      </c>
      <c r="O705" s="17">
        <f>N705*EXP($C$5+SQRT($C$4)*E705)+(Projection!$E$20+MAX(0,Projection!$D$24-N705)/Projection!$C$4-Projection!$E$21)*EXP($C$5+SQRT($C$4)*E705)^0.5</f>
        <v/>
      </c>
      <c r="P705" s="17">
        <f>O705*EXP($C$5+SQRT($C$4)*F705)+(Projection!$F$20+MAX(0,Projection!$E$24-O705)/Projection!$C$4-Projection!$F$21)*EXP($C$5+SQRT($C$4)*F705)^0.5</f>
        <v/>
      </c>
      <c r="Q705" s="17">
        <f>P705*EXP($C$5+SQRT($C$4)*G705)+(Projection!$G$20+MAX(0,Projection!$F$24-P705)/Projection!$C$4-Projection!$G$21)*EXP($C$5+SQRT($C$4)*G705)^0.5</f>
        <v/>
      </c>
      <c r="R705" s="17">
        <f>Q705*EXP($C$5+SQRT($C$4)*H705)+(Projection!$H$20+MAX(0,Projection!$G$24-Q705)/Projection!$C$4-Projection!$H$21)*EXP($C$5+SQRT($C$4)*H705)^0.5</f>
        <v/>
      </c>
      <c r="S705" s="17">
        <f>R705*EXP($C$5+SQRT($C$4)*I705)+(Projection!$I$20+MAX(0,Projection!$H$24-R705)/Projection!$C$4-Projection!$I$21)*EXP($C$5+SQRT($C$4)*I705)^0.5</f>
        <v/>
      </c>
      <c r="T705" s="17">
        <f>S705*EXP($C$5+SQRT($C$4)*J705)+(Projection!$J$20+MAX(0,Projection!$I$24-S705)/Projection!$C$4-Projection!$J$21)*EXP($C$5+SQRT($C$4)*J705)^0.5</f>
        <v/>
      </c>
      <c r="U705" s="17">
        <f>T705*EXP($C$5+SQRT($C$4)*K705)+(Projection!$K$20+MAX(0,Projection!$J$24-T705)/Projection!$C$4-Projection!$K$21)*EXP($C$5+SQRT($C$4)*K705)^0.5</f>
        <v/>
      </c>
      <c r="V705" s="17">
        <f>U705*EXP($C$5+SQRT($C$4)*L705)+(Projection!$L$20+MAX(0,Projection!$K$24-U705)/Projection!$C$4-Projection!$L$21)*EXP($C$5+SQRT($C$4)*L705)^0.5</f>
        <v/>
      </c>
      <c r="W705" s="13">
        <f>M705/Projection!$C$24</f>
        <v/>
      </c>
      <c r="X705" s="13">
        <f>N705/Projection!$D$24</f>
        <v/>
      </c>
      <c r="Y705" s="13">
        <f>O705/Projection!$E$24</f>
        <v/>
      </c>
      <c r="Z705" s="13">
        <f>P705/Projection!$F$24</f>
        <v/>
      </c>
      <c r="AA705" s="13">
        <f>Q705/Projection!$G$24</f>
        <v/>
      </c>
      <c r="AB705" s="13">
        <f>R705/Projection!$H$24</f>
        <v/>
      </c>
      <c r="AC705" s="13">
        <f>S705/Projection!$I$24</f>
        <v/>
      </c>
      <c r="AD705" s="13">
        <f>T705/Projection!$J$24</f>
        <v/>
      </c>
      <c r="AE705" s="13">
        <f>U705/Projection!$K$24</f>
        <v/>
      </c>
      <c r="AF705" s="13">
        <f>V705/Projection!$L$24</f>
        <v/>
      </c>
      <c r="AG705" s="13">
        <f>MIN(W705:AF705)</f>
        <v/>
      </c>
    </row>
    <row r="706">
      <c r="B706" s="2" t="n">
        <v>693</v>
      </c>
      <c r="C706" s="20" t="n">
        <v>0.268769</v>
      </c>
      <c r="D706" s="20" t="n">
        <v>-1.16919</v>
      </c>
      <c r="E706" s="20" t="n">
        <v>0.389695</v>
      </c>
      <c r="F706" s="20" t="n">
        <v>1.112236</v>
      </c>
      <c r="G706" s="20" t="n">
        <v>-0.991528</v>
      </c>
      <c r="H706" s="20" t="n">
        <v>-0.991093</v>
      </c>
      <c r="I706" s="20" t="n">
        <v>1.745944</v>
      </c>
      <c r="J706" s="20" t="n">
        <v>-0.349527</v>
      </c>
      <c r="K706" s="20" t="n">
        <v>0.111195</v>
      </c>
      <c r="L706" s="20" t="n">
        <v>-0.324885</v>
      </c>
      <c r="M706" s="17">
        <f>Projection!$C$13*EXP($C$5+SQRT($C$4)*C706)+(Projection!$C$20+MAX(0,Projection!$C$14-Projection!$C$13)/Projection!$C$4-Projection!$C$21)*EXP($C$5+SQRT($C$4)*C706)^0.5</f>
        <v/>
      </c>
      <c r="N706" s="17">
        <f>M706*EXP($C$5+SQRT($C$4)*D706)+(Projection!$D$20+MAX(0,Projection!$C$24-M706)/Projection!$C$4-Projection!$D$21)*EXP($C$5+SQRT($C$4)*D706)^0.5</f>
        <v/>
      </c>
      <c r="O706" s="17">
        <f>N706*EXP($C$5+SQRT($C$4)*E706)+(Projection!$E$20+MAX(0,Projection!$D$24-N706)/Projection!$C$4-Projection!$E$21)*EXP($C$5+SQRT($C$4)*E706)^0.5</f>
        <v/>
      </c>
      <c r="P706" s="17">
        <f>O706*EXP($C$5+SQRT($C$4)*F706)+(Projection!$F$20+MAX(0,Projection!$E$24-O706)/Projection!$C$4-Projection!$F$21)*EXP($C$5+SQRT($C$4)*F706)^0.5</f>
        <v/>
      </c>
      <c r="Q706" s="17">
        <f>P706*EXP($C$5+SQRT($C$4)*G706)+(Projection!$G$20+MAX(0,Projection!$F$24-P706)/Projection!$C$4-Projection!$G$21)*EXP($C$5+SQRT($C$4)*G706)^0.5</f>
        <v/>
      </c>
      <c r="R706" s="17">
        <f>Q706*EXP($C$5+SQRT($C$4)*H706)+(Projection!$H$20+MAX(0,Projection!$G$24-Q706)/Projection!$C$4-Projection!$H$21)*EXP($C$5+SQRT($C$4)*H706)^0.5</f>
        <v/>
      </c>
      <c r="S706" s="17">
        <f>R706*EXP($C$5+SQRT($C$4)*I706)+(Projection!$I$20+MAX(0,Projection!$H$24-R706)/Projection!$C$4-Projection!$I$21)*EXP($C$5+SQRT($C$4)*I706)^0.5</f>
        <v/>
      </c>
      <c r="T706" s="17">
        <f>S706*EXP($C$5+SQRT($C$4)*J706)+(Projection!$J$20+MAX(0,Projection!$I$24-S706)/Projection!$C$4-Projection!$J$21)*EXP($C$5+SQRT($C$4)*J706)^0.5</f>
        <v/>
      </c>
      <c r="U706" s="17">
        <f>T706*EXP($C$5+SQRT($C$4)*K706)+(Projection!$K$20+MAX(0,Projection!$J$24-T706)/Projection!$C$4-Projection!$K$21)*EXP($C$5+SQRT($C$4)*K706)^0.5</f>
        <v/>
      </c>
      <c r="V706" s="17">
        <f>U706*EXP($C$5+SQRT($C$4)*L706)+(Projection!$L$20+MAX(0,Projection!$K$24-U706)/Projection!$C$4-Projection!$L$21)*EXP($C$5+SQRT($C$4)*L706)^0.5</f>
        <v/>
      </c>
      <c r="W706" s="13">
        <f>M706/Projection!$C$24</f>
        <v/>
      </c>
      <c r="X706" s="13">
        <f>N706/Projection!$D$24</f>
        <v/>
      </c>
      <c r="Y706" s="13">
        <f>O706/Projection!$E$24</f>
        <v/>
      </c>
      <c r="Z706" s="13">
        <f>P706/Projection!$F$24</f>
        <v/>
      </c>
      <c r="AA706" s="13">
        <f>Q706/Projection!$G$24</f>
        <v/>
      </c>
      <c r="AB706" s="13">
        <f>R706/Projection!$H$24</f>
        <v/>
      </c>
      <c r="AC706" s="13">
        <f>S706/Projection!$I$24</f>
        <v/>
      </c>
      <c r="AD706" s="13">
        <f>T706/Projection!$J$24</f>
        <v/>
      </c>
      <c r="AE706" s="13">
        <f>U706/Projection!$K$24</f>
        <v/>
      </c>
      <c r="AF706" s="13">
        <f>V706/Projection!$L$24</f>
        <v/>
      </c>
      <c r="AG706" s="13">
        <f>MIN(W706:AF706)</f>
        <v/>
      </c>
    </row>
    <row r="707">
      <c r="B707" s="2" t="n">
        <v>694</v>
      </c>
      <c r="C707" s="20" t="n">
        <v>-0.39664</v>
      </c>
      <c r="D707" s="20" t="n">
        <v>-0.7889389999999999</v>
      </c>
      <c r="E707" s="20" t="n">
        <v>0.956099</v>
      </c>
      <c r="F707" s="20" t="n">
        <v>-0.39129</v>
      </c>
      <c r="G707" s="20" t="n">
        <v>-1.638192</v>
      </c>
      <c r="H707" s="20" t="n">
        <v>-1.145952</v>
      </c>
      <c r="I707" s="20" t="n">
        <v>-0.936511</v>
      </c>
      <c r="J707" s="20" t="n">
        <v>-0.257007</v>
      </c>
      <c r="K707" s="20" t="n">
        <v>0.222623</v>
      </c>
      <c r="L707" s="20" t="n">
        <v>1.452946</v>
      </c>
      <c r="M707" s="17">
        <f>Projection!$C$13*EXP($C$5+SQRT($C$4)*C707)+(Projection!$C$20+MAX(0,Projection!$C$14-Projection!$C$13)/Projection!$C$4-Projection!$C$21)*EXP($C$5+SQRT($C$4)*C707)^0.5</f>
        <v/>
      </c>
      <c r="N707" s="17">
        <f>M707*EXP($C$5+SQRT($C$4)*D707)+(Projection!$D$20+MAX(0,Projection!$C$24-M707)/Projection!$C$4-Projection!$D$21)*EXP($C$5+SQRT($C$4)*D707)^0.5</f>
        <v/>
      </c>
      <c r="O707" s="17">
        <f>N707*EXP($C$5+SQRT($C$4)*E707)+(Projection!$E$20+MAX(0,Projection!$D$24-N707)/Projection!$C$4-Projection!$E$21)*EXP($C$5+SQRT($C$4)*E707)^0.5</f>
        <v/>
      </c>
      <c r="P707" s="17">
        <f>O707*EXP($C$5+SQRT($C$4)*F707)+(Projection!$F$20+MAX(0,Projection!$E$24-O707)/Projection!$C$4-Projection!$F$21)*EXP($C$5+SQRT($C$4)*F707)^0.5</f>
        <v/>
      </c>
      <c r="Q707" s="17">
        <f>P707*EXP($C$5+SQRT($C$4)*G707)+(Projection!$G$20+MAX(0,Projection!$F$24-P707)/Projection!$C$4-Projection!$G$21)*EXP($C$5+SQRT($C$4)*G707)^0.5</f>
        <v/>
      </c>
      <c r="R707" s="17">
        <f>Q707*EXP($C$5+SQRT($C$4)*H707)+(Projection!$H$20+MAX(0,Projection!$G$24-Q707)/Projection!$C$4-Projection!$H$21)*EXP($C$5+SQRT($C$4)*H707)^0.5</f>
        <v/>
      </c>
      <c r="S707" s="17">
        <f>R707*EXP($C$5+SQRT($C$4)*I707)+(Projection!$I$20+MAX(0,Projection!$H$24-R707)/Projection!$C$4-Projection!$I$21)*EXP($C$5+SQRT($C$4)*I707)^0.5</f>
        <v/>
      </c>
      <c r="T707" s="17">
        <f>S707*EXP($C$5+SQRT($C$4)*J707)+(Projection!$J$20+MAX(0,Projection!$I$24-S707)/Projection!$C$4-Projection!$J$21)*EXP($C$5+SQRT($C$4)*J707)^0.5</f>
        <v/>
      </c>
      <c r="U707" s="17">
        <f>T707*EXP($C$5+SQRT($C$4)*K707)+(Projection!$K$20+MAX(0,Projection!$J$24-T707)/Projection!$C$4-Projection!$K$21)*EXP($C$5+SQRT($C$4)*K707)^0.5</f>
        <v/>
      </c>
      <c r="V707" s="17">
        <f>U707*EXP($C$5+SQRT($C$4)*L707)+(Projection!$L$20+MAX(0,Projection!$K$24-U707)/Projection!$C$4-Projection!$L$21)*EXP($C$5+SQRT($C$4)*L707)^0.5</f>
        <v/>
      </c>
      <c r="W707" s="13">
        <f>M707/Projection!$C$24</f>
        <v/>
      </c>
      <c r="X707" s="13">
        <f>N707/Projection!$D$24</f>
        <v/>
      </c>
      <c r="Y707" s="13">
        <f>O707/Projection!$E$24</f>
        <v/>
      </c>
      <c r="Z707" s="13">
        <f>P707/Projection!$F$24</f>
        <v/>
      </c>
      <c r="AA707" s="13">
        <f>Q707/Projection!$G$24</f>
        <v/>
      </c>
      <c r="AB707" s="13">
        <f>R707/Projection!$H$24</f>
        <v/>
      </c>
      <c r="AC707" s="13">
        <f>S707/Projection!$I$24</f>
        <v/>
      </c>
      <c r="AD707" s="13">
        <f>T707/Projection!$J$24</f>
        <v/>
      </c>
      <c r="AE707" s="13">
        <f>U707/Projection!$K$24</f>
        <v/>
      </c>
      <c r="AF707" s="13">
        <f>V707/Projection!$L$24</f>
        <v/>
      </c>
      <c r="AG707" s="13">
        <f>MIN(W707:AF707)</f>
        <v/>
      </c>
    </row>
    <row r="708">
      <c r="B708" s="2" t="n">
        <v>695</v>
      </c>
      <c r="C708" s="20" t="n">
        <v>-1.054225</v>
      </c>
      <c r="D708" s="20" t="n">
        <v>-0.425557</v>
      </c>
      <c r="E708" s="20" t="n">
        <v>2.09076</v>
      </c>
      <c r="F708" s="20" t="n">
        <v>0.136128</v>
      </c>
      <c r="G708" s="20" t="n">
        <v>-1.073702</v>
      </c>
      <c r="H708" s="20" t="n">
        <v>0.553623</v>
      </c>
      <c r="I708" s="20" t="n">
        <v>0.86795</v>
      </c>
      <c r="J708" s="20" t="n">
        <v>-0.917605</v>
      </c>
      <c r="K708" s="20" t="n">
        <v>0.985966</v>
      </c>
      <c r="L708" s="20" t="n">
        <v>0.6684330000000001</v>
      </c>
      <c r="M708" s="17">
        <f>Projection!$C$13*EXP($C$5+SQRT($C$4)*C708)+(Projection!$C$20+MAX(0,Projection!$C$14-Projection!$C$13)/Projection!$C$4-Projection!$C$21)*EXP($C$5+SQRT($C$4)*C708)^0.5</f>
        <v/>
      </c>
      <c r="N708" s="17">
        <f>M708*EXP($C$5+SQRT($C$4)*D708)+(Projection!$D$20+MAX(0,Projection!$C$24-M708)/Projection!$C$4-Projection!$D$21)*EXP($C$5+SQRT($C$4)*D708)^0.5</f>
        <v/>
      </c>
      <c r="O708" s="17">
        <f>N708*EXP($C$5+SQRT($C$4)*E708)+(Projection!$E$20+MAX(0,Projection!$D$24-N708)/Projection!$C$4-Projection!$E$21)*EXP($C$5+SQRT($C$4)*E708)^0.5</f>
        <v/>
      </c>
      <c r="P708" s="17">
        <f>O708*EXP($C$5+SQRT($C$4)*F708)+(Projection!$F$20+MAX(0,Projection!$E$24-O708)/Projection!$C$4-Projection!$F$21)*EXP($C$5+SQRT($C$4)*F708)^0.5</f>
        <v/>
      </c>
      <c r="Q708" s="17">
        <f>P708*EXP($C$5+SQRT($C$4)*G708)+(Projection!$G$20+MAX(0,Projection!$F$24-P708)/Projection!$C$4-Projection!$G$21)*EXP($C$5+SQRT($C$4)*G708)^0.5</f>
        <v/>
      </c>
      <c r="R708" s="17">
        <f>Q708*EXP($C$5+SQRT($C$4)*H708)+(Projection!$H$20+MAX(0,Projection!$G$24-Q708)/Projection!$C$4-Projection!$H$21)*EXP($C$5+SQRT($C$4)*H708)^0.5</f>
        <v/>
      </c>
      <c r="S708" s="17">
        <f>R708*EXP($C$5+SQRT($C$4)*I708)+(Projection!$I$20+MAX(0,Projection!$H$24-R708)/Projection!$C$4-Projection!$I$21)*EXP($C$5+SQRT($C$4)*I708)^0.5</f>
        <v/>
      </c>
      <c r="T708" s="17">
        <f>S708*EXP($C$5+SQRT($C$4)*J708)+(Projection!$J$20+MAX(0,Projection!$I$24-S708)/Projection!$C$4-Projection!$J$21)*EXP($C$5+SQRT($C$4)*J708)^0.5</f>
        <v/>
      </c>
      <c r="U708" s="17">
        <f>T708*EXP($C$5+SQRT($C$4)*K708)+(Projection!$K$20+MAX(0,Projection!$J$24-T708)/Projection!$C$4-Projection!$K$21)*EXP($C$5+SQRT($C$4)*K708)^0.5</f>
        <v/>
      </c>
      <c r="V708" s="17">
        <f>U708*EXP($C$5+SQRT($C$4)*L708)+(Projection!$L$20+MAX(0,Projection!$K$24-U708)/Projection!$C$4-Projection!$L$21)*EXP($C$5+SQRT($C$4)*L708)^0.5</f>
        <v/>
      </c>
      <c r="W708" s="13">
        <f>M708/Projection!$C$24</f>
        <v/>
      </c>
      <c r="X708" s="13">
        <f>N708/Projection!$D$24</f>
        <v/>
      </c>
      <c r="Y708" s="13">
        <f>O708/Projection!$E$24</f>
        <v/>
      </c>
      <c r="Z708" s="13">
        <f>P708/Projection!$F$24</f>
        <v/>
      </c>
      <c r="AA708" s="13">
        <f>Q708/Projection!$G$24</f>
        <v/>
      </c>
      <c r="AB708" s="13">
        <f>R708/Projection!$H$24</f>
        <v/>
      </c>
      <c r="AC708" s="13">
        <f>S708/Projection!$I$24</f>
        <v/>
      </c>
      <c r="AD708" s="13">
        <f>T708/Projection!$J$24</f>
        <v/>
      </c>
      <c r="AE708" s="13">
        <f>U708/Projection!$K$24</f>
        <v/>
      </c>
      <c r="AF708" s="13">
        <f>V708/Projection!$L$24</f>
        <v/>
      </c>
      <c r="AG708" s="13">
        <f>MIN(W708:AF708)</f>
        <v/>
      </c>
    </row>
    <row r="709">
      <c r="B709" s="2" t="n">
        <v>696</v>
      </c>
      <c r="C709" s="20" t="n">
        <v>1.262746</v>
      </c>
      <c r="D709" s="20" t="n">
        <v>-0.807805</v>
      </c>
      <c r="E709" s="20" t="n">
        <v>2.206892</v>
      </c>
      <c r="F709" s="20" t="n">
        <v>-0.656547</v>
      </c>
      <c r="G709" s="20" t="n">
        <v>-1.94216</v>
      </c>
      <c r="H709" s="20" t="n">
        <v>-0.981149</v>
      </c>
      <c r="I709" s="20" t="n">
        <v>0.429461</v>
      </c>
      <c r="J709" s="20" t="n">
        <v>-0.128645</v>
      </c>
      <c r="K709" s="20" t="n">
        <v>-0.229354</v>
      </c>
      <c r="L709" s="20" t="n">
        <v>0.92992</v>
      </c>
      <c r="M709" s="17">
        <f>Projection!$C$13*EXP($C$5+SQRT($C$4)*C709)+(Projection!$C$20+MAX(0,Projection!$C$14-Projection!$C$13)/Projection!$C$4-Projection!$C$21)*EXP($C$5+SQRT($C$4)*C709)^0.5</f>
        <v/>
      </c>
      <c r="N709" s="17">
        <f>M709*EXP($C$5+SQRT($C$4)*D709)+(Projection!$D$20+MAX(0,Projection!$C$24-M709)/Projection!$C$4-Projection!$D$21)*EXP($C$5+SQRT($C$4)*D709)^0.5</f>
        <v/>
      </c>
      <c r="O709" s="17">
        <f>N709*EXP($C$5+SQRT($C$4)*E709)+(Projection!$E$20+MAX(0,Projection!$D$24-N709)/Projection!$C$4-Projection!$E$21)*EXP($C$5+SQRT($C$4)*E709)^0.5</f>
        <v/>
      </c>
      <c r="P709" s="17">
        <f>O709*EXP($C$5+SQRT($C$4)*F709)+(Projection!$F$20+MAX(0,Projection!$E$24-O709)/Projection!$C$4-Projection!$F$21)*EXP($C$5+SQRT($C$4)*F709)^0.5</f>
        <v/>
      </c>
      <c r="Q709" s="17">
        <f>P709*EXP($C$5+SQRT($C$4)*G709)+(Projection!$G$20+MAX(0,Projection!$F$24-P709)/Projection!$C$4-Projection!$G$21)*EXP($C$5+SQRT($C$4)*G709)^0.5</f>
        <v/>
      </c>
      <c r="R709" s="17">
        <f>Q709*EXP($C$5+SQRT($C$4)*H709)+(Projection!$H$20+MAX(0,Projection!$G$24-Q709)/Projection!$C$4-Projection!$H$21)*EXP($C$5+SQRT($C$4)*H709)^0.5</f>
        <v/>
      </c>
      <c r="S709" s="17">
        <f>R709*EXP($C$5+SQRT($C$4)*I709)+(Projection!$I$20+MAX(0,Projection!$H$24-R709)/Projection!$C$4-Projection!$I$21)*EXP($C$5+SQRT($C$4)*I709)^0.5</f>
        <v/>
      </c>
      <c r="T709" s="17">
        <f>S709*EXP($C$5+SQRT($C$4)*J709)+(Projection!$J$20+MAX(0,Projection!$I$24-S709)/Projection!$C$4-Projection!$J$21)*EXP($C$5+SQRT($C$4)*J709)^0.5</f>
        <v/>
      </c>
      <c r="U709" s="17">
        <f>T709*EXP($C$5+SQRT($C$4)*K709)+(Projection!$K$20+MAX(0,Projection!$J$24-T709)/Projection!$C$4-Projection!$K$21)*EXP($C$5+SQRT($C$4)*K709)^0.5</f>
        <v/>
      </c>
      <c r="V709" s="17">
        <f>U709*EXP($C$5+SQRT($C$4)*L709)+(Projection!$L$20+MAX(0,Projection!$K$24-U709)/Projection!$C$4-Projection!$L$21)*EXP($C$5+SQRT($C$4)*L709)^0.5</f>
        <v/>
      </c>
      <c r="W709" s="13">
        <f>M709/Projection!$C$24</f>
        <v/>
      </c>
      <c r="X709" s="13">
        <f>N709/Projection!$D$24</f>
        <v/>
      </c>
      <c r="Y709" s="13">
        <f>O709/Projection!$E$24</f>
        <v/>
      </c>
      <c r="Z709" s="13">
        <f>P709/Projection!$F$24</f>
        <v/>
      </c>
      <c r="AA709" s="13">
        <f>Q709/Projection!$G$24</f>
        <v/>
      </c>
      <c r="AB709" s="13">
        <f>R709/Projection!$H$24</f>
        <v/>
      </c>
      <c r="AC709" s="13">
        <f>S709/Projection!$I$24</f>
        <v/>
      </c>
      <c r="AD709" s="13">
        <f>T709/Projection!$J$24</f>
        <v/>
      </c>
      <c r="AE709" s="13">
        <f>U709/Projection!$K$24</f>
        <v/>
      </c>
      <c r="AF709" s="13">
        <f>V709/Projection!$L$24</f>
        <v/>
      </c>
      <c r="AG709" s="13">
        <f>MIN(W709:AF709)</f>
        <v/>
      </c>
    </row>
    <row r="710">
      <c r="B710" s="2" t="n">
        <v>697</v>
      </c>
      <c r="C710" s="20" t="n">
        <v>-0.369945</v>
      </c>
      <c r="D710" s="20" t="n">
        <v>0.015291</v>
      </c>
      <c r="E710" s="20" t="n">
        <v>0.768381</v>
      </c>
      <c r="F710" s="20" t="n">
        <v>-0.528878</v>
      </c>
      <c r="G710" s="20" t="n">
        <v>-0.218733</v>
      </c>
      <c r="H710" s="20" t="n">
        <v>1.19335</v>
      </c>
      <c r="I710" s="20" t="n">
        <v>-0.63397</v>
      </c>
      <c r="J710" s="20" t="n">
        <v>-0.204304</v>
      </c>
      <c r="K710" s="20" t="n">
        <v>0.0153</v>
      </c>
      <c r="L710" s="20" t="n">
        <v>-2.459402</v>
      </c>
      <c r="M710" s="17">
        <f>Projection!$C$13*EXP($C$5+SQRT($C$4)*C710)+(Projection!$C$20+MAX(0,Projection!$C$14-Projection!$C$13)/Projection!$C$4-Projection!$C$21)*EXP($C$5+SQRT($C$4)*C710)^0.5</f>
        <v/>
      </c>
      <c r="N710" s="17">
        <f>M710*EXP($C$5+SQRT($C$4)*D710)+(Projection!$D$20+MAX(0,Projection!$C$24-M710)/Projection!$C$4-Projection!$D$21)*EXP($C$5+SQRT($C$4)*D710)^0.5</f>
        <v/>
      </c>
      <c r="O710" s="17">
        <f>N710*EXP($C$5+SQRT($C$4)*E710)+(Projection!$E$20+MAX(0,Projection!$D$24-N710)/Projection!$C$4-Projection!$E$21)*EXP($C$5+SQRT($C$4)*E710)^0.5</f>
        <v/>
      </c>
      <c r="P710" s="17">
        <f>O710*EXP($C$5+SQRT($C$4)*F710)+(Projection!$F$20+MAX(0,Projection!$E$24-O710)/Projection!$C$4-Projection!$F$21)*EXP($C$5+SQRT($C$4)*F710)^0.5</f>
        <v/>
      </c>
      <c r="Q710" s="17">
        <f>P710*EXP($C$5+SQRT($C$4)*G710)+(Projection!$G$20+MAX(0,Projection!$F$24-P710)/Projection!$C$4-Projection!$G$21)*EXP($C$5+SQRT($C$4)*G710)^0.5</f>
        <v/>
      </c>
      <c r="R710" s="17">
        <f>Q710*EXP($C$5+SQRT($C$4)*H710)+(Projection!$H$20+MAX(0,Projection!$G$24-Q710)/Projection!$C$4-Projection!$H$21)*EXP($C$5+SQRT($C$4)*H710)^0.5</f>
        <v/>
      </c>
      <c r="S710" s="17">
        <f>R710*EXP($C$5+SQRT($C$4)*I710)+(Projection!$I$20+MAX(0,Projection!$H$24-R710)/Projection!$C$4-Projection!$I$21)*EXP($C$5+SQRT($C$4)*I710)^0.5</f>
        <v/>
      </c>
      <c r="T710" s="17">
        <f>S710*EXP($C$5+SQRT($C$4)*J710)+(Projection!$J$20+MAX(0,Projection!$I$24-S710)/Projection!$C$4-Projection!$J$21)*EXP($C$5+SQRT($C$4)*J710)^0.5</f>
        <v/>
      </c>
      <c r="U710" s="17">
        <f>T710*EXP($C$5+SQRT($C$4)*K710)+(Projection!$K$20+MAX(0,Projection!$J$24-T710)/Projection!$C$4-Projection!$K$21)*EXP($C$5+SQRT($C$4)*K710)^0.5</f>
        <v/>
      </c>
      <c r="V710" s="17">
        <f>U710*EXP($C$5+SQRT($C$4)*L710)+(Projection!$L$20+MAX(0,Projection!$K$24-U710)/Projection!$C$4-Projection!$L$21)*EXP($C$5+SQRT($C$4)*L710)^0.5</f>
        <v/>
      </c>
      <c r="W710" s="13">
        <f>M710/Projection!$C$24</f>
        <v/>
      </c>
      <c r="X710" s="13">
        <f>N710/Projection!$D$24</f>
        <v/>
      </c>
      <c r="Y710" s="13">
        <f>O710/Projection!$E$24</f>
        <v/>
      </c>
      <c r="Z710" s="13">
        <f>P710/Projection!$F$24</f>
        <v/>
      </c>
      <c r="AA710" s="13">
        <f>Q710/Projection!$G$24</f>
        <v/>
      </c>
      <c r="AB710" s="13">
        <f>R710/Projection!$H$24</f>
        <v/>
      </c>
      <c r="AC710" s="13">
        <f>S710/Projection!$I$24</f>
        <v/>
      </c>
      <c r="AD710" s="13">
        <f>T710/Projection!$J$24</f>
        <v/>
      </c>
      <c r="AE710" s="13">
        <f>U710/Projection!$K$24</f>
        <v/>
      </c>
      <c r="AF710" s="13">
        <f>V710/Projection!$L$24</f>
        <v/>
      </c>
      <c r="AG710" s="13">
        <f>MIN(W710:AF710)</f>
        <v/>
      </c>
    </row>
    <row r="711">
      <c r="B711" s="2" t="n">
        <v>698</v>
      </c>
      <c r="C711" s="20" t="n">
        <v>-1.0655</v>
      </c>
      <c r="D711" s="20" t="n">
        <v>-1.783247</v>
      </c>
      <c r="E711" s="20" t="n">
        <v>0.903913</v>
      </c>
      <c r="F711" s="20" t="n">
        <v>-1.386831</v>
      </c>
      <c r="G711" s="20" t="n">
        <v>1.066123</v>
      </c>
      <c r="H711" s="20" t="n">
        <v>1.288911</v>
      </c>
      <c r="I711" s="20" t="n">
        <v>-0.7281840000000001</v>
      </c>
      <c r="J711" s="20" t="n">
        <v>-2.302506</v>
      </c>
      <c r="K711" s="20" t="n">
        <v>0.012924</v>
      </c>
      <c r="L711" s="20" t="n">
        <v>-0.143154</v>
      </c>
      <c r="M711" s="17">
        <f>Projection!$C$13*EXP($C$5+SQRT($C$4)*C711)+(Projection!$C$20+MAX(0,Projection!$C$14-Projection!$C$13)/Projection!$C$4-Projection!$C$21)*EXP($C$5+SQRT($C$4)*C711)^0.5</f>
        <v/>
      </c>
      <c r="N711" s="17">
        <f>M711*EXP($C$5+SQRT($C$4)*D711)+(Projection!$D$20+MAX(0,Projection!$C$24-M711)/Projection!$C$4-Projection!$D$21)*EXP($C$5+SQRT($C$4)*D711)^0.5</f>
        <v/>
      </c>
      <c r="O711" s="17">
        <f>N711*EXP($C$5+SQRT($C$4)*E711)+(Projection!$E$20+MAX(0,Projection!$D$24-N711)/Projection!$C$4-Projection!$E$21)*EXP($C$5+SQRT($C$4)*E711)^0.5</f>
        <v/>
      </c>
      <c r="P711" s="17">
        <f>O711*EXP($C$5+SQRT($C$4)*F711)+(Projection!$F$20+MAX(0,Projection!$E$24-O711)/Projection!$C$4-Projection!$F$21)*EXP($C$5+SQRT($C$4)*F711)^0.5</f>
        <v/>
      </c>
      <c r="Q711" s="17">
        <f>P711*EXP($C$5+SQRT($C$4)*G711)+(Projection!$G$20+MAX(0,Projection!$F$24-P711)/Projection!$C$4-Projection!$G$21)*EXP($C$5+SQRT($C$4)*G711)^0.5</f>
        <v/>
      </c>
      <c r="R711" s="17">
        <f>Q711*EXP($C$5+SQRT($C$4)*H711)+(Projection!$H$20+MAX(0,Projection!$G$24-Q711)/Projection!$C$4-Projection!$H$21)*EXP($C$5+SQRT($C$4)*H711)^0.5</f>
        <v/>
      </c>
      <c r="S711" s="17">
        <f>R711*EXP($C$5+SQRT($C$4)*I711)+(Projection!$I$20+MAX(0,Projection!$H$24-R711)/Projection!$C$4-Projection!$I$21)*EXP($C$5+SQRT($C$4)*I711)^0.5</f>
        <v/>
      </c>
      <c r="T711" s="17">
        <f>S711*EXP($C$5+SQRT($C$4)*J711)+(Projection!$J$20+MAX(0,Projection!$I$24-S711)/Projection!$C$4-Projection!$J$21)*EXP($C$5+SQRT($C$4)*J711)^0.5</f>
        <v/>
      </c>
      <c r="U711" s="17">
        <f>T711*EXP($C$5+SQRT($C$4)*K711)+(Projection!$K$20+MAX(0,Projection!$J$24-T711)/Projection!$C$4-Projection!$K$21)*EXP($C$5+SQRT($C$4)*K711)^0.5</f>
        <v/>
      </c>
      <c r="V711" s="17">
        <f>U711*EXP($C$5+SQRT($C$4)*L711)+(Projection!$L$20+MAX(0,Projection!$K$24-U711)/Projection!$C$4-Projection!$L$21)*EXP($C$5+SQRT($C$4)*L711)^0.5</f>
        <v/>
      </c>
      <c r="W711" s="13">
        <f>M711/Projection!$C$24</f>
        <v/>
      </c>
      <c r="X711" s="13">
        <f>N711/Projection!$D$24</f>
        <v/>
      </c>
      <c r="Y711" s="13">
        <f>O711/Projection!$E$24</f>
        <v/>
      </c>
      <c r="Z711" s="13">
        <f>P711/Projection!$F$24</f>
        <v/>
      </c>
      <c r="AA711" s="13">
        <f>Q711/Projection!$G$24</f>
        <v/>
      </c>
      <c r="AB711" s="13">
        <f>R711/Projection!$H$24</f>
        <v/>
      </c>
      <c r="AC711" s="13">
        <f>S711/Projection!$I$24</f>
        <v/>
      </c>
      <c r="AD711" s="13">
        <f>T711/Projection!$J$24</f>
        <v/>
      </c>
      <c r="AE711" s="13">
        <f>U711/Projection!$K$24</f>
        <v/>
      </c>
      <c r="AF711" s="13">
        <f>V711/Projection!$L$24</f>
        <v/>
      </c>
      <c r="AG711" s="13">
        <f>MIN(W711:AF711)</f>
        <v/>
      </c>
    </row>
    <row r="712">
      <c r="B712" s="2" t="n">
        <v>699</v>
      </c>
      <c r="C712" s="20" t="n">
        <v>1.471978</v>
      </c>
      <c r="D712" s="20" t="n">
        <v>1.521056</v>
      </c>
      <c r="E712" s="20" t="n">
        <v>2.051091</v>
      </c>
      <c r="F712" s="20" t="n">
        <v>0.237096</v>
      </c>
      <c r="G712" s="20" t="n">
        <v>-1.899636</v>
      </c>
      <c r="H712" s="20" t="n">
        <v>1.40623</v>
      </c>
      <c r="I712" s="20" t="n">
        <v>-1.36527</v>
      </c>
      <c r="J712" s="20" t="n">
        <v>1.200158</v>
      </c>
      <c r="K712" s="20" t="n">
        <v>1.008036</v>
      </c>
      <c r="L712" s="20" t="n">
        <v>-0.160224</v>
      </c>
      <c r="M712" s="17">
        <f>Projection!$C$13*EXP($C$5+SQRT($C$4)*C712)+(Projection!$C$20+MAX(0,Projection!$C$14-Projection!$C$13)/Projection!$C$4-Projection!$C$21)*EXP($C$5+SQRT($C$4)*C712)^0.5</f>
        <v/>
      </c>
      <c r="N712" s="17">
        <f>M712*EXP($C$5+SQRT($C$4)*D712)+(Projection!$D$20+MAX(0,Projection!$C$24-M712)/Projection!$C$4-Projection!$D$21)*EXP($C$5+SQRT($C$4)*D712)^0.5</f>
        <v/>
      </c>
      <c r="O712" s="17">
        <f>N712*EXP($C$5+SQRT($C$4)*E712)+(Projection!$E$20+MAX(0,Projection!$D$24-N712)/Projection!$C$4-Projection!$E$21)*EXP($C$5+SQRT($C$4)*E712)^0.5</f>
        <v/>
      </c>
      <c r="P712" s="17">
        <f>O712*EXP($C$5+SQRT($C$4)*F712)+(Projection!$F$20+MAX(0,Projection!$E$24-O712)/Projection!$C$4-Projection!$F$21)*EXP($C$5+SQRT($C$4)*F712)^0.5</f>
        <v/>
      </c>
      <c r="Q712" s="17">
        <f>P712*EXP($C$5+SQRT($C$4)*G712)+(Projection!$G$20+MAX(0,Projection!$F$24-P712)/Projection!$C$4-Projection!$G$21)*EXP($C$5+SQRT($C$4)*G712)^0.5</f>
        <v/>
      </c>
      <c r="R712" s="17">
        <f>Q712*EXP($C$5+SQRT($C$4)*H712)+(Projection!$H$20+MAX(0,Projection!$G$24-Q712)/Projection!$C$4-Projection!$H$21)*EXP($C$5+SQRT($C$4)*H712)^0.5</f>
        <v/>
      </c>
      <c r="S712" s="17">
        <f>R712*EXP($C$5+SQRT($C$4)*I712)+(Projection!$I$20+MAX(0,Projection!$H$24-R712)/Projection!$C$4-Projection!$I$21)*EXP($C$5+SQRT($C$4)*I712)^0.5</f>
        <v/>
      </c>
      <c r="T712" s="17">
        <f>S712*EXP($C$5+SQRT($C$4)*J712)+(Projection!$J$20+MAX(0,Projection!$I$24-S712)/Projection!$C$4-Projection!$J$21)*EXP($C$5+SQRT($C$4)*J712)^0.5</f>
        <v/>
      </c>
      <c r="U712" s="17">
        <f>T712*EXP($C$5+SQRT($C$4)*K712)+(Projection!$K$20+MAX(0,Projection!$J$24-T712)/Projection!$C$4-Projection!$K$21)*EXP($C$5+SQRT($C$4)*K712)^0.5</f>
        <v/>
      </c>
      <c r="V712" s="17">
        <f>U712*EXP($C$5+SQRT($C$4)*L712)+(Projection!$L$20+MAX(0,Projection!$K$24-U712)/Projection!$C$4-Projection!$L$21)*EXP($C$5+SQRT($C$4)*L712)^0.5</f>
        <v/>
      </c>
      <c r="W712" s="13">
        <f>M712/Projection!$C$24</f>
        <v/>
      </c>
      <c r="X712" s="13">
        <f>N712/Projection!$D$24</f>
        <v/>
      </c>
      <c r="Y712" s="13">
        <f>O712/Projection!$E$24</f>
        <v/>
      </c>
      <c r="Z712" s="13">
        <f>P712/Projection!$F$24</f>
        <v/>
      </c>
      <c r="AA712" s="13">
        <f>Q712/Projection!$G$24</f>
        <v/>
      </c>
      <c r="AB712" s="13">
        <f>R712/Projection!$H$24</f>
        <v/>
      </c>
      <c r="AC712" s="13">
        <f>S712/Projection!$I$24</f>
        <v/>
      </c>
      <c r="AD712" s="13">
        <f>T712/Projection!$J$24</f>
        <v/>
      </c>
      <c r="AE712" s="13">
        <f>U712/Projection!$K$24</f>
        <v/>
      </c>
      <c r="AF712" s="13">
        <f>V712/Projection!$L$24</f>
        <v/>
      </c>
      <c r="AG712" s="13">
        <f>MIN(W712:AF712)</f>
        <v/>
      </c>
    </row>
    <row r="713">
      <c r="B713" s="2" t="n">
        <v>700</v>
      </c>
      <c r="C713" s="20" t="n">
        <v>0.991443</v>
      </c>
      <c r="D713" s="20" t="n">
        <v>-0.586182</v>
      </c>
      <c r="E713" s="20" t="n">
        <v>-0.314461</v>
      </c>
      <c r="F713" s="20" t="n">
        <v>-0.06603299999999999</v>
      </c>
      <c r="G713" s="20" t="n">
        <v>-0.149572</v>
      </c>
      <c r="H713" s="20" t="n">
        <v>0.676063</v>
      </c>
      <c r="I713" s="20" t="n">
        <v>1.123602</v>
      </c>
      <c r="J713" s="20" t="n">
        <v>1.115472</v>
      </c>
      <c r="K713" s="20" t="n">
        <v>0.059803</v>
      </c>
      <c r="L713" s="20" t="n">
        <v>0.675682</v>
      </c>
      <c r="M713" s="17">
        <f>Projection!$C$13*EXP($C$5+SQRT($C$4)*C713)+(Projection!$C$20+MAX(0,Projection!$C$14-Projection!$C$13)/Projection!$C$4-Projection!$C$21)*EXP($C$5+SQRT($C$4)*C713)^0.5</f>
        <v/>
      </c>
      <c r="N713" s="17">
        <f>M713*EXP($C$5+SQRT($C$4)*D713)+(Projection!$D$20+MAX(0,Projection!$C$24-M713)/Projection!$C$4-Projection!$D$21)*EXP($C$5+SQRT($C$4)*D713)^0.5</f>
        <v/>
      </c>
      <c r="O713" s="17">
        <f>N713*EXP($C$5+SQRT($C$4)*E713)+(Projection!$E$20+MAX(0,Projection!$D$24-N713)/Projection!$C$4-Projection!$E$21)*EXP($C$5+SQRT($C$4)*E713)^0.5</f>
        <v/>
      </c>
      <c r="P713" s="17">
        <f>O713*EXP($C$5+SQRT($C$4)*F713)+(Projection!$F$20+MAX(0,Projection!$E$24-O713)/Projection!$C$4-Projection!$F$21)*EXP($C$5+SQRT($C$4)*F713)^0.5</f>
        <v/>
      </c>
      <c r="Q713" s="17">
        <f>P713*EXP($C$5+SQRT($C$4)*G713)+(Projection!$G$20+MAX(0,Projection!$F$24-P713)/Projection!$C$4-Projection!$G$21)*EXP($C$5+SQRT($C$4)*G713)^0.5</f>
        <v/>
      </c>
      <c r="R713" s="17">
        <f>Q713*EXP($C$5+SQRT($C$4)*H713)+(Projection!$H$20+MAX(0,Projection!$G$24-Q713)/Projection!$C$4-Projection!$H$21)*EXP($C$5+SQRT($C$4)*H713)^0.5</f>
        <v/>
      </c>
      <c r="S713" s="17">
        <f>R713*EXP($C$5+SQRT($C$4)*I713)+(Projection!$I$20+MAX(0,Projection!$H$24-R713)/Projection!$C$4-Projection!$I$21)*EXP($C$5+SQRT($C$4)*I713)^0.5</f>
        <v/>
      </c>
      <c r="T713" s="17">
        <f>S713*EXP($C$5+SQRT($C$4)*J713)+(Projection!$J$20+MAX(0,Projection!$I$24-S713)/Projection!$C$4-Projection!$J$21)*EXP($C$5+SQRT($C$4)*J713)^0.5</f>
        <v/>
      </c>
      <c r="U713" s="17">
        <f>T713*EXP($C$5+SQRT($C$4)*K713)+(Projection!$K$20+MAX(0,Projection!$J$24-T713)/Projection!$C$4-Projection!$K$21)*EXP($C$5+SQRT($C$4)*K713)^0.5</f>
        <v/>
      </c>
      <c r="V713" s="17">
        <f>U713*EXP($C$5+SQRT($C$4)*L713)+(Projection!$L$20+MAX(0,Projection!$K$24-U713)/Projection!$C$4-Projection!$L$21)*EXP($C$5+SQRT($C$4)*L713)^0.5</f>
        <v/>
      </c>
      <c r="W713" s="13">
        <f>M713/Projection!$C$24</f>
        <v/>
      </c>
      <c r="X713" s="13">
        <f>N713/Projection!$D$24</f>
        <v/>
      </c>
      <c r="Y713" s="13">
        <f>O713/Projection!$E$24</f>
        <v/>
      </c>
      <c r="Z713" s="13">
        <f>P713/Projection!$F$24</f>
        <v/>
      </c>
      <c r="AA713" s="13">
        <f>Q713/Projection!$G$24</f>
        <v/>
      </c>
      <c r="AB713" s="13">
        <f>R713/Projection!$H$24</f>
        <v/>
      </c>
      <c r="AC713" s="13">
        <f>S713/Projection!$I$24</f>
        <v/>
      </c>
      <c r="AD713" s="13">
        <f>T713/Projection!$J$24</f>
        <v/>
      </c>
      <c r="AE713" s="13">
        <f>U713/Projection!$K$24</f>
        <v/>
      </c>
      <c r="AF713" s="13">
        <f>V713/Projection!$L$24</f>
        <v/>
      </c>
      <c r="AG713" s="13">
        <f>MIN(W713:AF713)</f>
        <v/>
      </c>
    </row>
    <row r="714">
      <c r="B714" s="2" t="n">
        <v>701</v>
      </c>
      <c r="C714" s="20" t="n">
        <v>-0.236966</v>
      </c>
      <c r="D714" s="20" t="n">
        <v>0.8910940000000001</v>
      </c>
      <c r="E714" s="20" t="n">
        <v>-0.259766</v>
      </c>
      <c r="F714" s="20" t="n">
        <v>-1.181899</v>
      </c>
      <c r="G714" s="20" t="n">
        <v>-0.346465</v>
      </c>
      <c r="H714" s="20" t="n">
        <v>-0.765388</v>
      </c>
      <c r="I714" s="20" t="n">
        <v>0.793444</v>
      </c>
      <c r="J714" s="20" t="n">
        <v>-0.493431</v>
      </c>
      <c r="K714" s="20" t="n">
        <v>0.63729</v>
      </c>
      <c r="L714" s="20" t="n">
        <v>-0.36754</v>
      </c>
      <c r="M714" s="17">
        <f>Projection!$C$13*EXP($C$5+SQRT($C$4)*C714)+(Projection!$C$20+MAX(0,Projection!$C$14-Projection!$C$13)/Projection!$C$4-Projection!$C$21)*EXP($C$5+SQRT($C$4)*C714)^0.5</f>
        <v/>
      </c>
      <c r="N714" s="17">
        <f>M714*EXP($C$5+SQRT($C$4)*D714)+(Projection!$D$20+MAX(0,Projection!$C$24-M714)/Projection!$C$4-Projection!$D$21)*EXP($C$5+SQRT($C$4)*D714)^0.5</f>
        <v/>
      </c>
      <c r="O714" s="17">
        <f>N714*EXP($C$5+SQRT($C$4)*E714)+(Projection!$E$20+MAX(0,Projection!$D$24-N714)/Projection!$C$4-Projection!$E$21)*EXP($C$5+SQRT($C$4)*E714)^0.5</f>
        <v/>
      </c>
      <c r="P714" s="17">
        <f>O714*EXP($C$5+SQRT($C$4)*F714)+(Projection!$F$20+MAX(0,Projection!$E$24-O714)/Projection!$C$4-Projection!$F$21)*EXP($C$5+SQRT($C$4)*F714)^0.5</f>
        <v/>
      </c>
      <c r="Q714" s="17">
        <f>P714*EXP($C$5+SQRT($C$4)*G714)+(Projection!$G$20+MAX(0,Projection!$F$24-P714)/Projection!$C$4-Projection!$G$21)*EXP($C$5+SQRT($C$4)*G714)^0.5</f>
        <v/>
      </c>
      <c r="R714" s="17">
        <f>Q714*EXP($C$5+SQRT($C$4)*H714)+(Projection!$H$20+MAX(0,Projection!$G$24-Q714)/Projection!$C$4-Projection!$H$21)*EXP($C$5+SQRT($C$4)*H714)^0.5</f>
        <v/>
      </c>
      <c r="S714" s="17">
        <f>R714*EXP($C$5+SQRT($C$4)*I714)+(Projection!$I$20+MAX(0,Projection!$H$24-R714)/Projection!$C$4-Projection!$I$21)*EXP($C$5+SQRT($C$4)*I714)^0.5</f>
        <v/>
      </c>
      <c r="T714" s="17">
        <f>S714*EXP($C$5+SQRT($C$4)*J714)+(Projection!$J$20+MAX(0,Projection!$I$24-S714)/Projection!$C$4-Projection!$J$21)*EXP($C$5+SQRT($C$4)*J714)^0.5</f>
        <v/>
      </c>
      <c r="U714" s="17">
        <f>T714*EXP($C$5+SQRT($C$4)*K714)+(Projection!$K$20+MAX(0,Projection!$J$24-T714)/Projection!$C$4-Projection!$K$21)*EXP($C$5+SQRT($C$4)*K714)^0.5</f>
        <v/>
      </c>
      <c r="V714" s="17">
        <f>U714*EXP($C$5+SQRT($C$4)*L714)+(Projection!$L$20+MAX(0,Projection!$K$24-U714)/Projection!$C$4-Projection!$L$21)*EXP($C$5+SQRT($C$4)*L714)^0.5</f>
        <v/>
      </c>
      <c r="W714" s="13">
        <f>M714/Projection!$C$24</f>
        <v/>
      </c>
      <c r="X714" s="13">
        <f>N714/Projection!$D$24</f>
        <v/>
      </c>
      <c r="Y714" s="13">
        <f>O714/Projection!$E$24</f>
        <v/>
      </c>
      <c r="Z714" s="13">
        <f>P714/Projection!$F$24</f>
        <v/>
      </c>
      <c r="AA714" s="13">
        <f>Q714/Projection!$G$24</f>
        <v/>
      </c>
      <c r="AB714" s="13">
        <f>R714/Projection!$H$24</f>
        <v/>
      </c>
      <c r="AC714" s="13">
        <f>S714/Projection!$I$24</f>
        <v/>
      </c>
      <c r="AD714" s="13">
        <f>T714/Projection!$J$24</f>
        <v/>
      </c>
      <c r="AE714" s="13">
        <f>U714/Projection!$K$24</f>
        <v/>
      </c>
      <c r="AF714" s="13">
        <f>V714/Projection!$L$24</f>
        <v/>
      </c>
      <c r="AG714" s="13">
        <f>MIN(W714:AF714)</f>
        <v/>
      </c>
    </row>
    <row r="715">
      <c r="B715" s="2" t="n">
        <v>702</v>
      </c>
      <c r="C715" s="20" t="n">
        <v>0.046013</v>
      </c>
      <c r="D715" s="20" t="n">
        <v>-2.745819</v>
      </c>
      <c r="E715" s="20" t="n">
        <v>-0.8080310000000001</v>
      </c>
      <c r="F715" s="20" t="n">
        <v>-0.220546</v>
      </c>
      <c r="G715" s="20" t="n">
        <v>1.129049</v>
      </c>
      <c r="H715" s="20" t="n">
        <v>-0.470175</v>
      </c>
      <c r="I715" s="20" t="n">
        <v>-0.869016</v>
      </c>
      <c r="J715" s="20" t="n">
        <v>-0.117392</v>
      </c>
      <c r="K715" s="20" t="n">
        <v>1.628434</v>
      </c>
      <c r="L715" s="20" t="n">
        <v>-0.205143</v>
      </c>
      <c r="M715" s="17">
        <f>Projection!$C$13*EXP($C$5+SQRT($C$4)*C715)+(Projection!$C$20+MAX(0,Projection!$C$14-Projection!$C$13)/Projection!$C$4-Projection!$C$21)*EXP($C$5+SQRT($C$4)*C715)^0.5</f>
        <v/>
      </c>
      <c r="N715" s="17">
        <f>M715*EXP($C$5+SQRT($C$4)*D715)+(Projection!$D$20+MAX(0,Projection!$C$24-M715)/Projection!$C$4-Projection!$D$21)*EXP($C$5+SQRT($C$4)*D715)^0.5</f>
        <v/>
      </c>
      <c r="O715" s="17">
        <f>N715*EXP($C$5+SQRT($C$4)*E715)+(Projection!$E$20+MAX(0,Projection!$D$24-N715)/Projection!$C$4-Projection!$E$21)*EXP($C$5+SQRT($C$4)*E715)^0.5</f>
        <v/>
      </c>
      <c r="P715" s="17">
        <f>O715*EXP($C$5+SQRT($C$4)*F715)+(Projection!$F$20+MAX(0,Projection!$E$24-O715)/Projection!$C$4-Projection!$F$21)*EXP($C$5+SQRT($C$4)*F715)^0.5</f>
        <v/>
      </c>
      <c r="Q715" s="17">
        <f>P715*EXP($C$5+SQRT($C$4)*G715)+(Projection!$G$20+MAX(0,Projection!$F$24-P715)/Projection!$C$4-Projection!$G$21)*EXP($C$5+SQRT($C$4)*G715)^0.5</f>
        <v/>
      </c>
      <c r="R715" s="17">
        <f>Q715*EXP($C$5+SQRT($C$4)*H715)+(Projection!$H$20+MAX(0,Projection!$G$24-Q715)/Projection!$C$4-Projection!$H$21)*EXP($C$5+SQRT($C$4)*H715)^0.5</f>
        <v/>
      </c>
      <c r="S715" s="17">
        <f>R715*EXP($C$5+SQRT($C$4)*I715)+(Projection!$I$20+MAX(0,Projection!$H$24-R715)/Projection!$C$4-Projection!$I$21)*EXP($C$5+SQRT($C$4)*I715)^0.5</f>
        <v/>
      </c>
      <c r="T715" s="17">
        <f>S715*EXP($C$5+SQRT($C$4)*J715)+(Projection!$J$20+MAX(0,Projection!$I$24-S715)/Projection!$C$4-Projection!$J$21)*EXP($C$5+SQRT($C$4)*J715)^0.5</f>
        <v/>
      </c>
      <c r="U715" s="17">
        <f>T715*EXP($C$5+SQRT($C$4)*K715)+(Projection!$K$20+MAX(0,Projection!$J$24-T715)/Projection!$C$4-Projection!$K$21)*EXP($C$5+SQRT($C$4)*K715)^0.5</f>
        <v/>
      </c>
      <c r="V715" s="17">
        <f>U715*EXP($C$5+SQRT($C$4)*L715)+(Projection!$L$20+MAX(0,Projection!$K$24-U715)/Projection!$C$4-Projection!$L$21)*EXP($C$5+SQRT($C$4)*L715)^0.5</f>
        <v/>
      </c>
      <c r="W715" s="13">
        <f>M715/Projection!$C$24</f>
        <v/>
      </c>
      <c r="X715" s="13">
        <f>N715/Projection!$D$24</f>
        <v/>
      </c>
      <c r="Y715" s="13">
        <f>O715/Projection!$E$24</f>
        <v/>
      </c>
      <c r="Z715" s="13">
        <f>P715/Projection!$F$24</f>
        <v/>
      </c>
      <c r="AA715" s="13">
        <f>Q715/Projection!$G$24</f>
        <v/>
      </c>
      <c r="AB715" s="13">
        <f>R715/Projection!$H$24</f>
        <v/>
      </c>
      <c r="AC715" s="13">
        <f>S715/Projection!$I$24</f>
        <v/>
      </c>
      <c r="AD715" s="13">
        <f>T715/Projection!$J$24</f>
        <v/>
      </c>
      <c r="AE715" s="13">
        <f>U715/Projection!$K$24</f>
        <v/>
      </c>
      <c r="AF715" s="13">
        <f>V715/Projection!$L$24</f>
        <v/>
      </c>
      <c r="AG715" s="13">
        <f>MIN(W715:AF715)</f>
        <v/>
      </c>
    </row>
    <row r="716">
      <c r="B716" s="2" t="n">
        <v>703</v>
      </c>
      <c r="C716" s="20" t="n">
        <v>1.576607</v>
      </c>
      <c r="D716" s="20" t="n">
        <v>-0.118009</v>
      </c>
      <c r="E716" s="20" t="n">
        <v>-0.420107</v>
      </c>
      <c r="F716" s="20" t="n">
        <v>-0.7674299999999999</v>
      </c>
      <c r="G716" s="20" t="n">
        <v>0.132945</v>
      </c>
      <c r="H716" s="20" t="n">
        <v>-0.034141</v>
      </c>
      <c r="I716" s="20" t="n">
        <v>-0.420727</v>
      </c>
      <c r="J716" s="20" t="n">
        <v>-0.531851</v>
      </c>
      <c r="K716" s="20" t="n">
        <v>-2.148446</v>
      </c>
      <c r="L716" s="20" t="n">
        <v>0.718587</v>
      </c>
      <c r="M716" s="17">
        <f>Projection!$C$13*EXP($C$5+SQRT($C$4)*C716)+(Projection!$C$20+MAX(0,Projection!$C$14-Projection!$C$13)/Projection!$C$4-Projection!$C$21)*EXP($C$5+SQRT($C$4)*C716)^0.5</f>
        <v/>
      </c>
      <c r="N716" s="17">
        <f>M716*EXP($C$5+SQRT($C$4)*D716)+(Projection!$D$20+MAX(0,Projection!$C$24-M716)/Projection!$C$4-Projection!$D$21)*EXP($C$5+SQRT($C$4)*D716)^0.5</f>
        <v/>
      </c>
      <c r="O716" s="17">
        <f>N716*EXP($C$5+SQRT($C$4)*E716)+(Projection!$E$20+MAX(0,Projection!$D$24-N716)/Projection!$C$4-Projection!$E$21)*EXP($C$5+SQRT($C$4)*E716)^0.5</f>
        <v/>
      </c>
      <c r="P716" s="17">
        <f>O716*EXP($C$5+SQRT($C$4)*F716)+(Projection!$F$20+MAX(0,Projection!$E$24-O716)/Projection!$C$4-Projection!$F$21)*EXP($C$5+SQRT($C$4)*F716)^0.5</f>
        <v/>
      </c>
      <c r="Q716" s="17">
        <f>P716*EXP($C$5+SQRT($C$4)*G716)+(Projection!$G$20+MAX(0,Projection!$F$24-P716)/Projection!$C$4-Projection!$G$21)*EXP($C$5+SQRT($C$4)*G716)^0.5</f>
        <v/>
      </c>
      <c r="R716" s="17">
        <f>Q716*EXP($C$5+SQRT($C$4)*H716)+(Projection!$H$20+MAX(0,Projection!$G$24-Q716)/Projection!$C$4-Projection!$H$21)*EXP($C$5+SQRT($C$4)*H716)^0.5</f>
        <v/>
      </c>
      <c r="S716" s="17">
        <f>R716*EXP($C$5+SQRT($C$4)*I716)+(Projection!$I$20+MAX(0,Projection!$H$24-R716)/Projection!$C$4-Projection!$I$21)*EXP($C$5+SQRT($C$4)*I716)^0.5</f>
        <v/>
      </c>
      <c r="T716" s="17">
        <f>S716*EXP($C$5+SQRT($C$4)*J716)+(Projection!$J$20+MAX(0,Projection!$I$24-S716)/Projection!$C$4-Projection!$J$21)*EXP($C$5+SQRT($C$4)*J716)^0.5</f>
        <v/>
      </c>
      <c r="U716" s="17">
        <f>T716*EXP($C$5+SQRT($C$4)*K716)+(Projection!$K$20+MAX(0,Projection!$J$24-T716)/Projection!$C$4-Projection!$K$21)*EXP($C$5+SQRT($C$4)*K716)^0.5</f>
        <v/>
      </c>
      <c r="V716" s="17">
        <f>U716*EXP($C$5+SQRT($C$4)*L716)+(Projection!$L$20+MAX(0,Projection!$K$24-U716)/Projection!$C$4-Projection!$L$21)*EXP($C$5+SQRT($C$4)*L716)^0.5</f>
        <v/>
      </c>
      <c r="W716" s="13">
        <f>M716/Projection!$C$24</f>
        <v/>
      </c>
      <c r="X716" s="13">
        <f>N716/Projection!$D$24</f>
        <v/>
      </c>
      <c r="Y716" s="13">
        <f>O716/Projection!$E$24</f>
        <v/>
      </c>
      <c r="Z716" s="13">
        <f>P716/Projection!$F$24</f>
        <v/>
      </c>
      <c r="AA716" s="13">
        <f>Q716/Projection!$G$24</f>
        <v/>
      </c>
      <c r="AB716" s="13">
        <f>R716/Projection!$H$24</f>
        <v/>
      </c>
      <c r="AC716" s="13">
        <f>S716/Projection!$I$24</f>
        <v/>
      </c>
      <c r="AD716" s="13">
        <f>T716/Projection!$J$24</f>
        <v/>
      </c>
      <c r="AE716" s="13">
        <f>U716/Projection!$K$24</f>
        <v/>
      </c>
      <c r="AF716" s="13">
        <f>V716/Projection!$L$24</f>
        <v/>
      </c>
      <c r="AG716" s="13">
        <f>MIN(W716:AF716)</f>
        <v/>
      </c>
    </row>
    <row r="717">
      <c r="B717" s="2" t="n">
        <v>704</v>
      </c>
      <c r="C717" s="20" t="n">
        <v>-0.55199</v>
      </c>
      <c r="D717" s="20" t="n">
        <v>-0.768848</v>
      </c>
      <c r="E717" s="20" t="n">
        <v>-0.571555</v>
      </c>
      <c r="F717" s="20" t="n">
        <v>-0.801199</v>
      </c>
      <c r="G717" s="20" t="n">
        <v>0.097262</v>
      </c>
      <c r="H717" s="20" t="n">
        <v>-0.163226</v>
      </c>
      <c r="I717" s="20" t="n">
        <v>-0.175368</v>
      </c>
      <c r="J717" s="20" t="n">
        <v>-0.612864</v>
      </c>
      <c r="K717" s="20" t="n">
        <v>-1.235312</v>
      </c>
      <c r="L717" s="20" t="n">
        <v>1.089495</v>
      </c>
      <c r="M717" s="17">
        <f>Projection!$C$13*EXP($C$5+SQRT($C$4)*C717)+(Projection!$C$20+MAX(0,Projection!$C$14-Projection!$C$13)/Projection!$C$4-Projection!$C$21)*EXP($C$5+SQRT($C$4)*C717)^0.5</f>
        <v/>
      </c>
      <c r="N717" s="17">
        <f>M717*EXP($C$5+SQRT($C$4)*D717)+(Projection!$D$20+MAX(0,Projection!$C$24-M717)/Projection!$C$4-Projection!$D$21)*EXP($C$5+SQRT($C$4)*D717)^0.5</f>
        <v/>
      </c>
      <c r="O717" s="17">
        <f>N717*EXP($C$5+SQRT($C$4)*E717)+(Projection!$E$20+MAX(0,Projection!$D$24-N717)/Projection!$C$4-Projection!$E$21)*EXP($C$5+SQRT($C$4)*E717)^0.5</f>
        <v/>
      </c>
      <c r="P717" s="17">
        <f>O717*EXP($C$5+SQRT($C$4)*F717)+(Projection!$F$20+MAX(0,Projection!$E$24-O717)/Projection!$C$4-Projection!$F$21)*EXP($C$5+SQRT($C$4)*F717)^0.5</f>
        <v/>
      </c>
      <c r="Q717" s="17">
        <f>P717*EXP($C$5+SQRT($C$4)*G717)+(Projection!$G$20+MAX(0,Projection!$F$24-P717)/Projection!$C$4-Projection!$G$21)*EXP($C$5+SQRT($C$4)*G717)^0.5</f>
        <v/>
      </c>
      <c r="R717" s="17">
        <f>Q717*EXP($C$5+SQRT($C$4)*H717)+(Projection!$H$20+MAX(0,Projection!$G$24-Q717)/Projection!$C$4-Projection!$H$21)*EXP($C$5+SQRT($C$4)*H717)^0.5</f>
        <v/>
      </c>
      <c r="S717" s="17">
        <f>R717*EXP($C$5+SQRT($C$4)*I717)+(Projection!$I$20+MAX(0,Projection!$H$24-R717)/Projection!$C$4-Projection!$I$21)*EXP($C$5+SQRT($C$4)*I717)^0.5</f>
        <v/>
      </c>
      <c r="T717" s="17">
        <f>S717*EXP($C$5+SQRT($C$4)*J717)+(Projection!$J$20+MAX(0,Projection!$I$24-S717)/Projection!$C$4-Projection!$J$21)*EXP($C$5+SQRT($C$4)*J717)^0.5</f>
        <v/>
      </c>
      <c r="U717" s="17">
        <f>T717*EXP($C$5+SQRT($C$4)*K717)+(Projection!$K$20+MAX(0,Projection!$J$24-T717)/Projection!$C$4-Projection!$K$21)*EXP($C$5+SQRT($C$4)*K717)^0.5</f>
        <v/>
      </c>
      <c r="V717" s="17">
        <f>U717*EXP($C$5+SQRT($C$4)*L717)+(Projection!$L$20+MAX(0,Projection!$K$24-U717)/Projection!$C$4-Projection!$L$21)*EXP($C$5+SQRT($C$4)*L717)^0.5</f>
        <v/>
      </c>
      <c r="W717" s="13">
        <f>M717/Projection!$C$24</f>
        <v/>
      </c>
      <c r="X717" s="13">
        <f>N717/Projection!$D$24</f>
        <v/>
      </c>
      <c r="Y717" s="13">
        <f>O717/Projection!$E$24</f>
        <v/>
      </c>
      <c r="Z717" s="13">
        <f>P717/Projection!$F$24</f>
        <v/>
      </c>
      <c r="AA717" s="13">
        <f>Q717/Projection!$G$24</f>
        <v/>
      </c>
      <c r="AB717" s="13">
        <f>R717/Projection!$H$24</f>
        <v/>
      </c>
      <c r="AC717" s="13">
        <f>S717/Projection!$I$24</f>
        <v/>
      </c>
      <c r="AD717" s="13">
        <f>T717/Projection!$J$24</f>
        <v/>
      </c>
      <c r="AE717" s="13">
        <f>U717/Projection!$K$24</f>
        <v/>
      </c>
      <c r="AF717" s="13">
        <f>V717/Projection!$L$24</f>
        <v/>
      </c>
      <c r="AG717" s="13">
        <f>MIN(W717:AF717)</f>
        <v/>
      </c>
    </row>
    <row r="718">
      <c r="B718" s="2" t="n">
        <v>705</v>
      </c>
      <c r="C718" s="20" t="n">
        <v>-0.460496</v>
      </c>
      <c r="D718" s="20" t="n">
        <v>-0.079222</v>
      </c>
      <c r="E718" s="20" t="n">
        <v>0.301993</v>
      </c>
      <c r="F718" s="20" t="n">
        <v>0.341502</v>
      </c>
      <c r="G718" s="20" t="n">
        <v>-1.211198</v>
      </c>
      <c r="H718" s="20" t="n">
        <v>-1.042691</v>
      </c>
      <c r="I718" s="20" t="n">
        <v>0.048387</v>
      </c>
      <c r="J718" s="20" t="n">
        <v>0.647977</v>
      </c>
      <c r="K718" s="20" t="n">
        <v>-0.04991</v>
      </c>
      <c r="L718" s="20" t="n">
        <v>-0.43301</v>
      </c>
      <c r="M718" s="17">
        <f>Projection!$C$13*EXP($C$5+SQRT($C$4)*C718)+(Projection!$C$20+MAX(0,Projection!$C$14-Projection!$C$13)/Projection!$C$4-Projection!$C$21)*EXP($C$5+SQRT($C$4)*C718)^0.5</f>
        <v/>
      </c>
      <c r="N718" s="17">
        <f>M718*EXP($C$5+SQRT($C$4)*D718)+(Projection!$D$20+MAX(0,Projection!$C$24-M718)/Projection!$C$4-Projection!$D$21)*EXP($C$5+SQRT($C$4)*D718)^0.5</f>
        <v/>
      </c>
      <c r="O718" s="17">
        <f>N718*EXP($C$5+SQRT($C$4)*E718)+(Projection!$E$20+MAX(0,Projection!$D$24-N718)/Projection!$C$4-Projection!$E$21)*EXP($C$5+SQRT($C$4)*E718)^0.5</f>
        <v/>
      </c>
      <c r="P718" s="17">
        <f>O718*EXP($C$5+SQRT($C$4)*F718)+(Projection!$F$20+MAX(0,Projection!$E$24-O718)/Projection!$C$4-Projection!$F$21)*EXP($C$5+SQRT($C$4)*F718)^0.5</f>
        <v/>
      </c>
      <c r="Q718" s="17">
        <f>P718*EXP($C$5+SQRT($C$4)*G718)+(Projection!$G$20+MAX(0,Projection!$F$24-P718)/Projection!$C$4-Projection!$G$21)*EXP($C$5+SQRT($C$4)*G718)^0.5</f>
        <v/>
      </c>
      <c r="R718" s="17">
        <f>Q718*EXP($C$5+SQRT($C$4)*H718)+(Projection!$H$20+MAX(0,Projection!$G$24-Q718)/Projection!$C$4-Projection!$H$21)*EXP($C$5+SQRT($C$4)*H718)^0.5</f>
        <v/>
      </c>
      <c r="S718" s="17">
        <f>R718*EXP($C$5+SQRT($C$4)*I718)+(Projection!$I$20+MAX(0,Projection!$H$24-R718)/Projection!$C$4-Projection!$I$21)*EXP($C$5+SQRT($C$4)*I718)^0.5</f>
        <v/>
      </c>
      <c r="T718" s="17">
        <f>S718*EXP($C$5+SQRT($C$4)*J718)+(Projection!$J$20+MAX(0,Projection!$I$24-S718)/Projection!$C$4-Projection!$J$21)*EXP($C$5+SQRT($C$4)*J718)^0.5</f>
        <v/>
      </c>
      <c r="U718" s="17">
        <f>T718*EXP($C$5+SQRT($C$4)*K718)+(Projection!$K$20+MAX(0,Projection!$J$24-T718)/Projection!$C$4-Projection!$K$21)*EXP($C$5+SQRT($C$4)*K718)^0.5</f>
        <v/>
      </c>
      <c r="V718" s="17">
        <f>U718*EXP($C$5+SQRT($C$4)*L718)+(Projection!$L$20+MAX(0,Projection!$K$24-U718)/Projection!$C$4-Projection!$L$21)*EXP($C$5+SQRT($C$4)*L718)^0.5</f>
        <v/>
      </c>
      <c r="W718" s="13">
        <f>M718/Projection!$C$24</f>
        <v/>
      </c>
      <c r="X718" s="13">
        <f>N718/Projection!$D$24</f>
        <v/>
      </c>
      <c r="Y718" s="13">
        <f>O718/Projection!$E$24</f>
        <v/>
      </c>
      <c r="Z718" s="13">
        <f>P718/Projection!$F$24</f>
        <v/>
      </c>
      <c r="AA718" s="13">
        <f>Q718/Projection!$G$24</f>
        <v/>
      </c>
      <c r="AB718" s="13">
        <f>R718/Projection!$H$24</f>
        <v/>
      </c>
      <c r="AC718" s="13">
        <f>S718/Projection!$I$24</f>
        <v/>
      </c>
      <c r="AD718" s="13">
        <f>T718/Projection!$J$24</f>
        <v/>
      </c>
      <c r="AE718" s="13">
        <f>U718/Projection!$K$24</f>
        <v/>
      </c>
      <c r="AF718" s="13">
        <f>V718/Projection!$L$24</f>
        <v/>
      </c>
      <c r="AG718" s="13">
        <f>MIN(W718:AF718)</f>
        <v/>
      </c>
    </row>
    <row r="719">
      <c r="B719" s="2" t="n">
        <v>706</v>
      </c>
      <c r="C719" s="20" t="n">
        <v>-2.091103</v>
      </c>
      <c r="D719" s="20" t="n">
        <v>-0.48775</v>
      </c>
      <c r="E719" s="20" t="n">
        <v>-1.782473</v>
      </c>
      <c r="F719" s="20" t="n">
        <v>0.834148</v>
      </c>
      <c r="G719" s="20" t="n">
        <v>2.178388</v>
      </c>
      <c r="H719" s="20" t="n">
        <v>0.8428949999999999</v>
      </c>
      <c r="I719" s="20" t="n">
        <v>1.154269</v>
      </c>
      <c r="J719" s="20" t="n">
        <v>1.159905</v>
      </c>
      <c r="K719" s="20" t="n">
        <v>0.718309</v>
      </c>
      <c r="L719" s="20" t="n">
        <v>-1.578011</v>
      </c>
      <c r="M719" s="17">
        <f>Projection!$C$13*EXP($C$5+SQRT($C$4)*C719)+(Projection!$C$20+MAX(0,Projection!$C$14-Projection!$C$13)/Projection!$C$4-Projection!$C$21)*EXP($C$5+SQRT($C$4)*C719)^0.5</f>
        <v/>
      </c>
      <c r="N719" s="17">
        <f>M719*EXP($C$5+SQRT($C$4)*D719)+(Projection!$D$20+MAX(0,Projection!$C$24-M719)/Projection!$C$4-Projection!$D$21)*EXP($C$5+SQRT($C$4)*D719)^0.5</f>
        <v/>
      </c>
      <c r="O719" s="17">
        <f>N719*EXP($C$5+SQRT($C$4)*E719)+(Projection!$E$20+MAX(0,Projection!$D$24-N719)/Projection!$C$4-Projection!$E$21)*EXP($C$5+SQRT($C$4)*E719)^0.5</f>
        <v/>
      </c>
      <c r="P719" s="17">
        <f>O719*EXP($C$5+SQRT($C$4)*F719)+(Projection!$F$20+MAX(0,Projection!$E$24-O719)/Projection!$C$4-Projection!$F$21)*EXP($C$5+SQRT($C$4)*F719)^0.5</f>
        <v/>
      </c>
      <c r="Q719" s="17">
        <f>P719*EXP($C$5+SQRT($C$4)*G719)+(Projection!$G$20+MAX(0,Projection!$F$24-P719)/Projection!$C$4-Projection!$G$21)*EXP($C$5+SQRT($C$4)*G719)^0.5</f>
        <v/>
      </c>
      <c r="R719" s="17">
        <f>Q719*EXP($C$5+SQRT($C$4)*H719)+(Projection!$H$20+MAX(0,Projection!$G$24-Q719)/Projection!$C$4-Projection!$H$21)*EXP($C$5+SQRT($C$4)*H719)^0.5</f>
        <v/>
      </c>
      <c r="S719" s="17">
        <f>R719*EXP($C$5+SQRT($C$4)*I719)+(Projection!$I$20+MAX(0,Projection!$H$24-R719)/Projection!$C$4-Projection!$I$21)*EXP($C$5+SQRT($C$4)*I719)^0.5</f>
        <v/>
      </c>
      <c r="T719" s="17">
        <f>S719*EXP($C$5+SQRT($C$4)*J719)+(Projection!$J$20+MAX(0,Projection!$I$24-S719)/Projection!$C$4-Projection!$J$21)*EXP($C$5+SQRT($C$4)*J719)^0.5</f>
        <v/>
      </c>
      <c r="U719" s="17">
        <f>T719*EXP($C$5+SQRT($C$4)*K719)+(Projection!$K$20+MAX(0,Projection!$J$24-T719)/Projection!$C$4-Projection!$K$21)*EXP($C$5+SQRT($C$4)*K719)^0.5</f>
        <v/>
      </c>
      <c r="V719" s="17">
        <f>U719*EXP($C$5+SQRT($C$4)*L719)+(Projection!$L$20+MAX(0,Projection!$K$24-U719)/Projection!$C$4-Projection!$L$21)*EXP($C$5+SQRT($C$4)*L719)^0.5</f>
        <v/>
      </c>
      <c r="W719" s="13">
        <f>M719/Projection!$C$24</f>
        <v/>
      </c>
      <c r="X719" s="13">
        <f>N719/Projection!$D$24</f>
        <v/>
      </c>
      <c r="Y719" s="13">
        <f>O719/Projection!$E$24</f>
        <v/>
      </c>
      <c r="Z719" s="13">
        <f>P719/Projection!$F$24</f>
        <v/>
      </c>
      <c r="AA719" s="13">
        <f>Q719/Projection!$G$24</f>
        <v/>
      </c>
      <c r="AB719" s="13">
        <f>R719/Projection!$H$24</f>
        <v/>
      </c>
      <c r="AC719" s="13">
        <f>S719/Projection!$I$24</f>
        <v/>
      </c>
      <c r="AD719" s="13">
        <f>T719/Projection!$J$24</f>
        <v/>
      </c>
      <c r="AE719" s="13">
        <f>U719/Projection!$K$24</f>
        <v/>
      </c>
      <c r="AF719" s="13">
        <f>V719/Projection!$L$24</f>
        <v/>
      </c>
      <c r="AG719" s="13">
        <f>MIN(W719:AF719)</f>
        <v/>
      </c>
    </row>
    <row r="720">
      <c r="B720" s="2" t="n">
        <v>707</v>
      </c>
      <c r="C720" s="20" t="n">
        <v>-0.03199</v>
      </c>
      <c r="D720" s="20" t="n">
        <v>0.575414</v>
      </c>
      <c r="E720" s="20" t="n">
        <v>-1.767118</v>
      </c>
      <c r="F720" s="20" t="n">
        <v>0.988433</v>
      </c>
      <c r="G720" s="20" t="n">
        <v>0.03329</v>
      </c>
      <c r="H720" s="20" t="n">
        <v>1.737604</v>
      </c>
      <c r="I720" s="20" t="n">
        <v>0.215535</v>
      </c>
      <c r="J720" s="20" t="n">
        <v>0.381221</v>
      </c>
      <c r="K720" s="20" t="n">
        <v>0.201097</v>
      </c>
      <c r="L720" s="20" t="n">
        <v>-1.410069</v>
      </c>
      <c r="M720" s="17">
        <f>Projection!$C$13*EXP($C$5+SQRT($C$4)*C720)+(Projection!$C$20+MAX(0,Projection!$C$14-Projection!$C$13)/Projection!$C$4-Projection!$C$21)*EXP($C$5+SQRT($C$4)*C720)^0.5</f>
        <v/>
      </c>
      <c r="N720" s="17">
        <f>M720*EXP($C$5+SQRT($C$4)*D720)+(Projection!$D$20+MAX(0,Projection!$C$24-M720)/Projection!$C$4-Projection!$D$21)*EXP($C$5+SQRT($C$4)*D720)^0.5</f>
        <v/>
      </c>
      <c r="O720" s="17">
        <f>N720*EXP($C$5+SQRT($C$4)*E720)+(Projection!$E$20+MAX(0,Projection!$D$24-N720)/Projection!$C$4-Projection!$E$21)*EXP($C$5+SQRT($C$4)*E720)^0.5</f>
        <v/>
      </c>
      <c r="P720" s="17">
        <f>O720*EXP($C$5+SQRT($C$4)*F720)+(Projection!$F$20+MAX(0,Projection!$E$24-O720)/Projection!$C$4-Projection!$F$21)*EXP($C$5+SQRT($C$4)*F720)^0.5</f>
        <v/>
      </c>
      <c r="Q720" s="17">
        <f>P720*EXP($C$5+SQRT($C$4)*G720)+(Projection!$G$20+MAX(0,Projection!$F$24-P720)/Projection!$C$4-Projection!$G$21)*EXP($C$5+SQRT($C$4)*G720)^0.5</f>
        <v/>
      </c>
      <c r="R720" s="17">
        <f>Q720*EXP($C$5+SQRT($C$4)*H720)+(Projection!$H$20+MAX(0,Projection!$G$24-Q720)/Projection!$C$4-Projection!$H$21)*EXP($C$5+SQRT($C$4)*H720)^0.5</f>
        <v/>
      </c>
      <c r="S720" s="17">
        <f>R720*EXP($C$5+SQRT($C$4)*I720)+(Projection!$I$20+MAX(0,Projection!$H$24-R720)/Projection!$C$4-Projection!$I$21)*EXP($C$5+SQRT($C$4)*I720)^0.5</f>
        <v/>
      </c>
      <c r="T720" s="17">
        <f>S720*EXP($C$5+SQRT($C$4)*J720)+(Projection!$J$20+MAX(0,Projection!$I$24-S720)/Projection!$C$4-Projection!$J$21)*EXP($C$5+SQRT($C$4)*J720)^0.5</f>
        <v/>
      </c>
      <c r="U720" s="17">
        <f>T720*EXP($C$5+SQRT($C$4)*K720)+(Projection!$K$20+MAX(0,Projection!$J$24-T720)/Projection!$C$4-Projection!$K$21)*EXP($C$5+SQRT($C$4)*K720)^0.5</f>
        <v/>
      </c>
      <c r="V720" s="17">
        <f>U720*EXP($C$5+SQRT($C$4)*L720)+(Projection!$L$20+MAX(0,Projection!$K$24-U720)/Projection!$C$4-Projection!$L$21)*EXP($C$5+SQRT($C$4)*L720)^0.5</f>
        <v/>
      </c>
      <c r="W720" s="13">
        <f>M720/Projection!$C$24</f>
        <v/>
      </c>
      <c r="X720" s="13">
        <f>N720/Projection!$D$24</f>
        <v/>
      </c>
      <c r="Y720" s="13">
        <f>O720/Projection!$E$24</f>
        <v/>
      </c>
      <c r="Z720" s="13">
        <f>P720/Projection!$F$24</f>
        <v/>
      </c>
      <c r="AA720" s="13">
        <f>Q720/Projection!$G$24</f>
        <v/>
      </c>
      <c r="AB720" s="13">
        <f>R720/Projection!$H$24</f>
        <v/>
      </c>
      <c r="AC720" s="13">
        <f>S720/Projection!$I$24</f>
        <v/>
      </c>
      <c r="AD720" s="13">
        <f>T720/Projection!$J$24</f>
        <v/>
      </c>
      <c r="AE720" s="13">
        <f>U720/Projection!$K$24</f>
        <v/>
      </c>
      <c r="AF720" s="13">
        <f>V720/Projection!$L$24</f>
        <v/>
      </c>
      <c r="AG720" s="13">
        <f>MIN(W720:AF720)</f>
        <v/>
      </c>
    </row>
    <row r="721">
      <c r="B721" s="2" t="n">
        <v>708</v>
      </c>
      <c r="C721" s="20" t="n">
        <v>0.183337</v>
      </c>
      <c r="D721" s="20" t="n">
        <v>1.183149</v>
      </c>
      <c r="E721" s="20" t="n">
        <v>1.431565</v>
      </c>
      <c r="F721" s="20" t="n">
        <v>-1.633642</v>
      </c>
      <c r="G721" s="20" t="n">
        <v>0.658787</v>
      </c>
      <c r="H721" s="20" t="n">
        <v>-0.157255</v>
      </c>
      <c r="I721" s="20" t="n">
        <v>-0.652989</v>
      </c>
      <c r="J721" s="20" t="n">
        <v>0.601507</v>
      </c>
      <c r="K721" s="20" t="n">
        <v>-1.074574</v>
      </c>
      <c r="L721" s="20" t="n">
        <v>-0.04686</v>
      </c>
      <c r="M721" s="17">
        <f>Projection!$C$13*EXP($C$5+SQRT($C$4)*C721)+(Projection!$C$20+MAX(0,Projection!$C$14-Projection!$C$13)/Projection!$C$4-Projection!$C$21)*EXP($C$5+SQRT($C$4)*C721)^0.5</f>
        <v/>
      </c>
      <c r="N721" s="17">
        <f>M721*EXP($C$5+SQRT($C$4)*D721)+(Projection!$D$20+MAX(0,Projection!$C$24-M721)/Projection!$C$4-Projection!$D$21)*EXP($C$5+SQRT($C$4)*D721)^0.5</f>
        <v/>
      </c>
      <c r="O721" s="17">
        <f>N721*EXP($C$5+SQRT($C$4)*E721)+(Projection!$E$20+MAX(0,Projection!$D$24-N721)/Projection!$C$4-Projection!$E$21)*EXP($C$5+SQRT($C$4)*E721)^0.5</f>
        <v/>
      </c>
      <c r="P721" s="17">
        <f>O721*EXP($C$5+SQRT($C$4)*F721)+(Projection!$F$20+MAX(0,Projection!$E$24-O721)/Projection!$C$4-Projection!$F$21)*EXP($C$5+SQRT($C$4)*F721)^0.5</f>
        <v/>
      </c>
      <c r="Q721" s="17">
        <f>P721*EXP($C$5+SQRT($C$4)*G721)+(Projection!$G$20+MAX(0,Projection!$F$24-P721)/Projection!$C$4-Projection!$G$21)*EXP($C$5+SQRT($C$4)*G721)^0.5</f>
        <v/>
      </c>
      <c r="R721" s="17">
        <f>Q721*EXP($C$5+SQRT($C$4)*H721)+(Projection!$H$20+MAX(0,Projection!$G$24-Q721)/Projection!$C$4-Projection!$H$21)*EXP($C$5+SQRT($C$4)*H721)^0.5</f>
        <v/>
      </c>
      <c r="S721" s="17">
        <f>R721*EXP($C$5+SQRT($C$4)*I721)+(Projection!$I$20+MAX(0,Projection!$H$24-R721)/Projection!$C$4-Projection!$I$21)*EXP($C$5+SQRT($C$4)*I721)^0.5</f>
        <v/>
      </c>
      <c r="T721" s="17">
        <f>S721*EXP($C$5+SQRT($C$4)*J721)+(Projection!$J$20+MAX(0,Projection!$I$24-S721)/Projection!$C$4-Projection!$J$21)*EXP($C$5+SQRT($C$4)*J721)^0.5</f>
        <v/>
      </c>
      <c r="U721" s="17">
        <f>T721*EXP($C$5+SQRT($C$4)*K721)+(Projection!$K$20+MAX(0,Projection!$J$24-T721)/Projection!$C$4-Projection!$K$21)*EXP($C$5+SQRT($C$4)*K721)^0.5</f>
        <v/>
      </c>
      <c r="V721" s="17">
        <f>U721*EXP($C$5+SQRT($C$4)*L721)+(Projection!$L$20+MAX(0,Projection!$K$24-U721)/Projection!$C$4-Projection!$L$21)*EXP($C$5+SQRT($C$4)*L721)^0.5</f>
        <v/>
      </c>
      <c r="W721" s="13">
        <f>M721/Projection!$C$24</f>
        <v/>
      </c>
      <c r="X721" s="13">
        <f>N721/Projection!$D$24</f>
        <v/>
      </c>
      <c r="Y721" s="13">
        <f>O721/Projection!$E$24</f>
        <v/>
      </c>
      <c r="Z721" s="13">
        <f>P721/Projection!$F$24</f>
        <v/>
      </c>
      <c r="AA721" s="13">
        <f>Q721/Projection!$G$24</f>
        <v/>
      </c>
      <c r="AB721" s="13">
        <f>R721/Projection!$H$24</f>
        <v/>
      </c>
      <c r="AC721" s="13">
        <f>S721/Projection!$I$24</f>
        <v/>
      </c>
      <c r="AD721" s="13">
        <f>T721/Projection!$J$24</f>
        <v/>
      </c>
      <c r="AE721" s="13">
        <f>U721/Projection!$K$24</f>
        <v/>
      </c>
      <c r="AF721" s="13">
        <f>V721/Projection!$L$24</f>
        <v/>
      </c>
      <c r="AG721" s="13">
        <f>MIN(W721:AF721)</f>
        <v/>
      </c>
    </row>
    <row r="722">
      <c r="B722" s="2" t="n">
        <v>709</v>
      </c>
      <c r="C722" s="20" t="n">
        <v>-1.618962</v>
      </c>
      <c r="D722" s="20" t="n">
        <v>-1.006182</v>
      </c>
      <c r="E722" s="20" t="n">
        <v>1.174156</v>
      </c>
      <c r="F722" s="20" t="n">
        <v>0.694183</v>
      </c>
      <c r="G722" s="20" t="n">
        <v>-0.051536</v>
      </c>
      <c r="H722" s="20" t="n">
        <v>0.734154</v>
      </c>
      <c r="I722" s="20" t="n">
        <v>-1.270976</v>
      </c>
      <c r="J722" s="20" t="n">
        <v>-1.080078</v>
      </c>
      <c r="K722" s="20" t="n">
        <v>0.6993279999999999</v>
      </c>
      <c r="L722" s="20" t="n">
        <v>0.300611</v>
      </c>
      <c r="M722" s="17">
        <f>Projection!$C$13*EXP($C$5+SQRT($C$4)*C722)+(Projection!$C$20+MAX(0,Projection!$C$14-Projection!$C$13)/Projection!$C$4-Projection!$C$21)*EXP($C$5+SQRT($C$4)*C722)^0.5</f>
        <v/>
      </c>
      <c r="N722" s="17">
        <f>M722*EXP($C$5+SQRT($C$4)*D722)+(Projection!$D$20+MAX(0,Projection!$C$24-M722)/Projection!$C$4-Projection!$D$21)*EXP($C$5+SQRT($C$4)*D722)^0.5</f>
        <v/>
      </c>
      <c r="O722" s="17">
        <f>N722*EXP($C$5+SQRT($C$4)*E722)+(Projection!$E$20+MAX(0,Projection!$D$24-N722)/Projection!$C$4-Projection!$E$21)*EXP($C$5+SQRT($C$4)*E722)^0.5</f>
        <v/>
      </c>
      <c r="P722" s="17">
        <f>O722*EXP($C$5+SQRT($C$4)*F722)+(Projection!$F$20+MAX(0,Projection!$E$24-O722)/Projection!$C$4-Projection!$F$21)*EXP($C$5+SQRT($C$4)*F722)^0.5</f>
        <v/>
      </c>
      <c r="Q722" s="17">
        <f>P722*EXP($C$5+SQRT($C$4)*G722)+(Projection!$G$20+MAX(0,Projection!$F$24-P722)/Projection!$C$4-Projection!$G$21)*EXP($C$5+SQRT($C$4)*G722)^0.5</f>
        <v/>
      </c>
      <c r="R722" s="17">
        <f>Q722*EXP($C$5+SQRT($C$4)*H722)+(Projection!$H$20+MAX(0,Projection!$G$24-Q722)/Projection!$C$4-Projection!$H$21)*EXP($C$5+SQRT($C$4)*H722)^0.5</f>
        <v/>
      </c>
      <c r="S722" s="17">
        <f>R722*EXP($C$5+SQRT($C$4)*I722)+(Projection!$I$20+MAX(0,Projection!$H$24-R722)/Projection!$C$4-Projection!$I$21)*EXP($C$5+SQRT($C$4)*I722)^0.5</f>
        <v/>
      </c>
      <c r="T722" s="17">
        <f>S722*EXP($C$5+SQRT($C$4)*J722)+(Projection!$J$20+MAX(0,Projection!$I$24-S722)/Projection!$C$4-Projection!$J$21)*EXP($C$5+SQRT($C$4)*J722)^0.5</f>
        <v/>
      </c>
      <c r="U722" s="17">
        <f>T722*EXP($C$5+SQRT($C$4)*K722)+(Projection!$K$20+MAX(0,Projection!$J$24-T722)/Projection!$C$4-Projection!$K$21)*EXP($C$5+SQRT($C$4)*K722)^0.5</f>
        <v/>
      </c>
      <c r="V722" s="17">
        <f>U722*EXP($C$5+SQRT($C$4)*L722)+(Projection!$L$20+MAX(0,Projection!$K$24-U722)/Projection!$C$4-Projection!$L$21)*EXP($C$5+SQRT($C$4)*L722)^0.5</f>
        <v/>
      </c>
      <c r="W722" s="13">
        <f>M722/Projection!$C$24</f>
        <v/>
      </c>
      <c r="X722" s="13">
        <f>N722/Projection!$D$24</f>
        <v/>
      </c>
      <c r="Y722" s="13">
        <f>O722/Projection!$E$24</f>
        <v/>
      </c>
      <c r="Z722" s="13">
        <f>P722/Projection!$F$24</f>
        <v/>
      </c>
      <c r="AA722" s="13">
        <f>Q722/Projection!$G$24</f>
        <v/>
      </c>
      <c r="AB722" s="13">
        <f>R722/Projection!$H$24</f>
        <v/>
      </c>
      <c r="AC722" s="13">
        <f>S722/Projection!$I$24</f>
        <v/>
      </c>
      <c r="AD722" s="13">
        <f>T722/Projection!$J$24</f>
        <v/>
      </c>
      <c r="AE722" s="13">
        <f>U722/Projection!$K$24</f>
        <v/>
      </c>
      <c r="AF722" s="13">
        <f>V722/Projection!$L$24</f>
        <v/>
      </c>
      <c r="AG722" s="13">
        <f>MIN(W722:AF722)</f>
        <v/>
      </c>
    </row>
    <row r="723">
      <c r="B723" s="2" t="n">
        <v>710</v>
      </c>
      <c r="C723" s="20" t="n">
        <v>-0.709762</v>
      </c>
      <c r="D723" s="20" t="n">
        <v>0.464461</v>
      </c>
      <c r="E723" s="20" t="n">
        <v>-1.121065</v>
      </c>
      <c r="F723" s="20" t="n">
        <v>-0.007501</v>
      </c>
      <c r="G723" s="20" t="n">
        <v>1.53114</v>
      </c>
      <c r="H723" s="20" t="n">
        <v>-0.996676</v>
      </c>
      <c r="I723" s="20" t="n">
        <v>0.43108</v>
      </c>
      <c r="J723" s="20" t="n">
        <v>-1.439374</v>
      </c>
      <c r="K723" s="20" t="n">
        <v>-0.49397</v>
      </c>
      <c r="L723" s="20" t="n">
        <v>-0.067425</v>
      </c>
      <c r="M723" s="17">
        <f>Projection!$C$13*EXP($C$5+SQRT($C$4)*C723)+(Projection!$C$20+MAX(0,Projection!$C$14-Projection!$C$13)/Projection!$C$4-Projection!$C$21)*EXP($C$5+SQRT($C$4)*C723)^0.5</f>
        <v/>
      </c>
      <c r="N723" s="17">
        <f>M723*EXP($C$5+SQRT($C$4)*D723)+(Projection!$D$20+MAX(0,Projection!$C$24-M723)/Projection!$C$4-Projection!$D$21)*EXP($C$5+SQRT($C$4)*D723)^0.5</f>
        <v/>
      </c>
      <c r="O723" s="17">
        <f>N723*EXP($C$5+SQRT($C$4)*E723)+(Projection!$E$20+MAX(0,Projection!$D$24-N723)/Projection!$C$4-Projection!$E$21)*EXP($C$5+SQRT($C$4)*E723)^0.5</f>
        <v/>
      </c>
      <c r="P723" s="17">
        <f>O723*EXP($C$5+SQRT($C$4)*F723)+(Projection!$F$20+MAX(0,Projection!$E$24-O723)/Projection!$C$4-Projection!$F$21)*EXP($C$5+SQRT($C$4)*F723)^0.5</f>
        <v/>
      </c>
      <c r="Q723" s="17">
        <f>P723*EXP($C$5+SQRT($C$4)*G723)+(Projection!$G$20+MAX(0,Projection!$F$24-P723)/Projection!$C$4-Projection!$G$21)*EXP($C$5+SQRT($C$4)*G723)^0.5</f>
        <v/>
      </c>
      <c r="R723" s="17">
        <f>Q723*EXP($C$5+SQRT($C$4)*H723)+(Projection!$H$20+MAX(0,Projection!$G$24-Q723)/Projection!$C$4-Projection!$H$21)*EXP($C$5+SQRT($C$4)*H723)^0.5</f>
        <v/>
      </c>
      <c r="S723" s="17">
        <f>R723*EXP($C$5+SQRT($C$4)*I723)+(Projection!$I$20+MAX(0,Projection!$H$24-R723)/Projection!$C$4-Projection!$I$21)*EXP($C$5+SQRT($C$4)*I723)^0.5</f>
        <v/>
      </c>
      <c r="T723" s="17">
        <f>S723*EXP($C$5+SQRT($C$4)*J723)+(Projection!$J$20+MAX(0,Projection!$I$24-S723)/Projection!$C$4-Projection!$J$21)*EXP($C$5+SQRT($C$4)*J723)^0.5</f>
        <v/>
      </c>
      <c r="U723" s="17">
        <f>T723*EXP($C$5+SQRT($C$4)*K723)+(Projection!$K$20+MAX(0,Projection!$J$24-T723)/Projection!$C$4-Projection!$K$21)*EXP($C$5+SQRT($C$4)*K723)^0.5</f>
        <v/>
      </c>
      <c r="V723" s="17">
        <f>U723*EXP($C$5+SQRT($C$4)*L723)+(Projection!$L$20+MAX(0,Projection!$K$24-U723)/Projection!$C$4-Projection!$L$21)*EXP($C$5+SQRT($C$4)*L723)^0.5</f>
        <v/>
      </c>
      <c r="W723" s="13">
        <f>M723/Projection!$C$24</f>
        <v/>
      </c>
      <c r="X723" s="13">
        <f>N723/Projection!$D$24</f>
        <v/>
      </c>
      <c r="Y723" s="13">
        <f>O723/Projection!$E$24</f>
        <v/>
      </c>
      <c r="Z723" s="13">
        <f>P723/Projection!$F$24</f>
        <v/>
      </c>
      <c r="AA723" s="13">
        <f>Q723/Projection!$G$24</f>
        <v/>
      </c>
      <c r="AB723" s="13">
        <f>R723/Projection!$H$24</f>
        <v/>
      </c>
      <c r="AC723" s="13">
        <f>S723/Projection!$I$24</f>
        <v/>
      </c>
      <c r="AD723" s="13">
        <f>T723/Projection!$J$24</f>
        <v/>
      </c>
      <c r="AE723" s="13">
        <f>U723/Projection!$K$24</f>
        <v/>
      </c>
      <c r="AF723" s="13">
        <f>V723/Projection!$L$24</f>
        <v/>
      </c>
      <c r="AG723" s="13">
        <f>MIN(W723:AF723)</f>
        <v/>
      </c>
    </row>
    <row r="724">
      <c r="B724" s="2" t="n">
        <v>711</v>
      </c>
      <c r="C724" s="20" t="n">
        <v>-0.448146</v>
      </c>
      <c r="D724" s="20" t="n">
        <v>0.012051</v>
      </c>
      <c r="E724" s="20" t="n">
        <v>1.857319</v>
      </c>
      <c r="F724" s="20" t="n">
        <v>1.925054</v>
      </c>
      <c r="G724" s="20" t="n">
        <v>-1.715378</v>
      </c>
      <c r="H724" s="20" t="n">
        <v>-0.000937</v>
      </c>
      <c r="I724" s="20" t="n">
        <v>0.8991</v>
      </c>
      <c r="J724" s="20" t="n">
        <v>0.221211</v>
      </c>
      <c r="K724" s="20" t="n">
        <v>-1.677834</v>
      </c>
      <c r="L724" s="20" t="n">
        <v>-1.566102</v>
      </c>
      <c r="M724" s="17">
        <f>Projection!$C$13*EXP($C$5+SQRT($C$4)*C724)+(Projection!$C$20+MAX(0,Projection!$C$14-Projection!$C$13)/Projection!$C$4-Projection!$C$21)*EXP($C$5+SQRT($C$4)*C724)^0.5</f>
        <v/>
      </c>
      <c r="N724" s="17">
        <f>M724*EXP($C$5+SQRT($C$4)*D724)+(Projection!$D$20+MAX(0,Projection!$C$24-M724)/Projection!$C$4-Projection!$D$21)*EXP($C$5+SQRT($C$4)*D724)^0.5</f>
        <v/>
      </c>
      <c r="O724" s="17">
        <f>N724*EXP($C$5+SQRT($C$4)*E724)+(Projection!$E$20+MAX(0,Projection!$D$24-N724)/Projection!$C$4-Projection!$E$21)*EXP($C$5+SQRT($C$4)*E724)^0.5</f>
        <v/>
      </c>
      <c r="P724" s="17">
        <f>O724*EXP($C$5+SQRT($C$4)*F724)+(Projection!$F$20+MAX(0,Projection!$E$24-O724)/Projection!$C$4-Projection!$F$21)*EXP($C$5+SQRT($C$4)*F724)^0.5</f>
        <v/>
      </c>
      <c r="Q724" s="17">
        <f>P724*EXP($C$5+SQRT($C$4)*G724)+(Projection!$G$20+MAX(0,Projection!$F$24-P724)/Projection!$C$4-Projection!$G$21)*EXP($C$5+SQRT($C$4)*G724)^0.5</f>
        <v/>
      </c>
      <c r="R724" s="17">
        <f>Q724*EXP($C$5+SQRT($C$4)*H724)+(Projection!$H$20+MAX(0,Projection!$G$24-Q724)/Projection!$C$4-Projection!$H$21)*EXP($C$5+SQRT($C$4)*H724)^0.5</f>
        <v/>
      </c>
      <c r="S724" s="17">
        <f>R724*EXP($C$5+SQRT($C$4)*I724)+(Projection!$I$20+MAX(0,Projection!$H$24-R724)/Projection!$C$4-Projection!$I$21)*EXP($C$5+SQRT($C$4)*I724)^0.5</f>
        <v/>
      </c>
      <c r="T724" s="17">
        <f>S724*EXP($C$5+SQRT($C$4)*J724)+(Projection!$J$20+MAX(0,Projection!$I$24-S724)/Projection!$C$4-Projection!$J$21)*EXP($C$5+SQRT($C$4)*J724)^0.5</f>
        <v/>
      </c>
      <c r="U724" s="17">
        <f>T724*EXP($C$5+SQRT($C$4)*K724)+(Projection!$K$20+MAX(0,Projection!$J$24-T724)/Projection!$C$4-Projection!$K$21)*EXP($C$5+SQRT($C$4)*K724)^0.5</f>
        <v/>
      </c>
      <c r="V724" s="17">
        <f>U724*EXP($C$5+SQRT($C$4)*L724)+(Projection!$L$20+MAX(0,Projection!$K$24-U724)/Projection!$C$4-Projection!$L$21)*EXP($C$5+SQRT($C$4)*L724)^0.5</f>
        <v/>
      </c>
      <c r="W724" s="13">
        <f>M724/Projection!$C$24</f>
        <v/>
      </c>
      <c r="X724" s="13">
        <f>N724/Projection!$D$24</f>
        <v/>
      </c>
      <c r="Y724" s="13">
        <f>O724/Projection!$E$24</f>
        <v/>
      </c>
      <c r="Z724" s="13">
        <f>P724/Projection!$F$24</f>
        <v/>
      </c>
      <c r="AA724" s="13">
        <f>Q724/Projection!$G$24</f>
        <v/>
      </c>
      <c r="AB724" s="13">
        <f>R724/Projection!$H$24</f>
        <v/>
      </c>
      <c r="AC724" s="13">
        <f>S724/Projection!$I$24</f>
        <v/>
      </c>
      <c r="AD724" s="13">
        <f>T724/Projection!$J$24</f>
        <v/>
      </c>
      <c r="AE724" s="13">
        <f>U724/Projection!$K$24</f>
        <v/>
      </c>
      <c r="AF724" s="13">
        <f>V724/Projection!$L$24</f>
        <v/>
      </c>
      <c r="AG724" s="13">
        <f>MIN(W724:AF724)</f>
        <v/>
      </c>
    </row>
    <row r="725">
      <c r="B725" s="2" t="n">
        <v>712</v>
      </c>
      <c r="C725" s="20" t="n">
        <v>-1.177703</v>
      </c>
      <c r="D725" s="20" t="n">
        <v>-1.774257</v>
      </c>
      <c r="E725" s="20" t="n">
        <v>0.156317</v>
      </c>
      <c r="F725" s="20" t="n">
        <v>-0.893266</v>
      </c>
      <c r="G725" s="20" t="n">
        <v>-0.6621050000000001</v>
      </c>
      <c r="H725" s="20" t="n">
        <v>1.457158</v>
      </c>
      <c r="I725" s="20" t="n">
        <v>-1.370732</v>
      </c>
      <c r="J725" s="20" t="n">
        <v>1.39693</v>
      </c>
      <c r="K725" s="20" t="n">
        <v>-0.03764</v>
      </c>
      <c r="L725" s="20" t="n">
        <v>-0.41432</v>
      </c>
      <c r="M725" s="17">
        <f>Projection!$C$13*EXP($C$5+SQRT($C$4)*C725)+(Projection!$C$20+MAX(0,Projection!$C$14-Projection!$C$13)/Projection!$C$4-Projection!$C$21)*EXP($C$5+SQRT($C$4)*C725)^0.5</f>
        <v/>
      </c>
      <c r="N725" s="17">
        <f>M725*EXP($C$5+SQRT($C$4)*D725)+(Projection!$D$20+MAX(0,Projection!$C$24-M725)/Projection!$C$4-Projection!$D$21)*EXP($C$5+SQRT($C$4)*D725)^0.5</f>
        <v/>
      </c>
      <c r="O725" s="17">
        <f>N725*EXP($C$5+SQRT($C$4)*E725)+(Projection!$E$20+MAX(0,Projection!$D$24-N725)/Projection!$C$4-Projection!$E$21)*EXP($C$5+SQRT($C$4)*E725)^0.5</f>
        <v/>
      </c>
      <c r="P725" s="17">
        <f>O725*EXP($C$5+SQRT($C$4)*F725)+(Projection!$F$20+MAX(0,Projection!$E$24-O725)/Projection!$C$4-Projection!$F$21)*EXP($C$5+SQRT($C$4)*F725)^0.5</f>
        <v/>
      </c>
      <c r="Q725" s="17">
        <f>P725*EXP($C$5+SQRT($C$4)*G725)+(Projection!$G$20+MAX(0,Projection!$F$24-P725)/Projection!$C$4-Projection!$G$21)*EXP($C$5+SQRT($C$4)*G725)^0.5</f>
        <v/>
      </c>
      <c r="R725" s="17">
        <f>Q725*EXP($C$5+SQRT($C$4)*H725)+(Projection!$H$20+MAX(0,Projection!$G$24-Q725)/Projection!$C$4-Projection!$H$21)*EXP($C$5+SQRT($C$4)*H725)^0.5</f>
        <v/>
      </c>
      <c r="S725" s="17">
        <f>R725*EXP($C$5+SQRT($C$4)*I725)+(Projection!$I$20+MAX(0,Projection!$H$24-R725)/Projection!$C$4-Projection!$I$21)*EXP($C$5+SQRT($C$4)*I725)^0.5</f>
        <v/>
      </c>
      <c r="T725" s="17">
        <f>S725*EXP($C$5+SQRT($C$4)*J725)+(Projection!$J$20+MAX(0,Projection!$I$24-S725)/Projection!$C$4-Projection!$J$21)*EXP($C$5+SQRT($C$4)*J725)^0.5</f>
        <v/>
      </c>
      <c r="U725" s="17">
        <f>T725*EXP($C$5+SQRT($C$4)*K725)+(Projection!$K$20+MAX(0,Projection!$J$24-T725)/Projection!$C$4-Projection!$K$21)*EXP($C$5+SQRT($C$4)*K725)^0.5</f>
        <v/>
      </c>
      <c r="V725" s="17">
        <f>U725*EXP($C$5+SQRT($C$4)*L725)+(Projection!$L$20+MAX(0,Projection!$K$24-U725)/Projection!$C$4-Projection!$L$21)*EXP($C$5+SQRT($C$4)*L725)^0.5</f>
        <v/>
      </c>
      <c r="W725" s="13">
        <f>M725/Projection!$C$24</f>
        <v/>
      </c>
      <c r="X725" s="13">
        <f>N725/Projection!$D$24</f>
        <v/>
      </c>
      <c r="Y725" s="13">
        <f>O725/Projection!$E$24</f>
        <v/>
      </c>
      <c r="Z725" s="13">
        <f>P725/Projection!$F$24</f>
        <v/>
      </c>
      <c r="AA725" s="13">
        <f>Q725/Projection!$G$24</f>
        <v/>
      </c>
      <c r="AB725" s="13">
        <f>R725/Projection!$H$24</f>
        <v/>
      </c>
      <c r="AC725" s="13">
        <f>S725/Projection!$I$24</f>
        <v/>
      </c>
      <c r="AD725" s="13">
        <f>T725/Projection!$J$24</f>
        <v/>
      </c>
      <c r="AE725" s="13">
        <f>U725/Projection!$K$24</f>
        <v/>
      </c>
      <c r="AF725" s="13">
        <f>V725/Projection!$L$24</f>
        <v/>
      </c>
      <c r="AG725" s="13">
        <f>MIN(W725:AF725)</f>
        <v/>
      </c>
    </row>
    <row r="726">
      <c r="B726" s="2" t="n">
        <v>713</v>
      </c>
      <c r="C726" s="20" t="n">
        <v>1.272591</v>
      </c>
      <c r="D726" s="20" t="n">
        <v>-0.380625</v>
      </c>
      <c r="E726" s="20" t="n">
        <v>0.083439</v>
      </c>
      <c r="F726" s="20" t="n">
        <v>1.481906</v>
      </c>
      <c r="G726" s="20" t="n">
        <v>-1.027432</v>
      </c>
      <c r="H726" s="20" t="n">
        <v>-1.706163</v>
      </c>
      <c r="I726" s="20" t="n">
        <v>1.309968</v>
      </c>
      <c r="J726" s="20" t="n">
        <v>0.914366</v>
      </c>
      <c r="K726" s="20" t="n">
        <v>-0.426626</v>
      </c>
      <c r="L726" s="20" t="n">
        <v>0.12142</v>
      </c>
      <c r="M726" s="17">
        <f>Projection!$C$13*EXP($C$5+SQRT($C$4)*C726)+(Projection!$C$20+MAX(0,Projection!$C$14-Projection!$C$13)/Projection!$C$4-Projection!$C$21)*EXP($C$5+SQRT($C$4)*C726)^0.5</f>
        <v/>
      </c>
      <c r="N726" s="17">
        <f>M726*EXP($C$5+SQRT($C$4)*D726)+(Projection!$D$20+MAX(0,Projection!$C$24-M726)/Projection!$C$4-Projection!$D$21)*EXP($C$5+SQRT($C$4)*D726)^0.5</f>
        <v/>
      </c>
      <c r="O726" s="17">
        <f>N726*EXP($C$5+SQRT($C$4)*E726)+(Projection!$E$20+MAX(0,Projection!$D$24-N726)/Projection!$C$4-Projection!$E$21)*EXP($C$5+SQRT($C$4)*E726)^0.5</f>
        <v/>
      </c>
      <c r="P726" s="17">
        <f>O726*EXP($C$5+SQRT($C$4)*F726)+(Projection!$F$20+MAX(0,Projection!$E$24-O726)/Projection!$C$4-Projection!$F$21)*EXP($C$5+SQRT($C$4)*F726)^0.5</f>
        <v/>
      </c>
      <c r="Q726" s="17">
        <f>P726*EXP($C$5+SQRT($C$4)*G726)+(Projection!$G$20+MAX(0,Projection!$F$24-P726)/Projection!$C$4-Projection!$G$21)*EXP($C$5+SQRT($C$4)*G726)^0.5</f>
        <v/>
      </c>
      <c r="R726" s="17">
        <f>Q726*EXP($C$5+SQRT($C$4)*H726)+(Projection!$H$20+MAX(0,Projection!$G$24-Q726)/Projection!$C$4-Projection!$H$21)*EXP($C$5+SQRT($C$4)*H726)^0.5</f>
        <v/>
      </c>
      <c r="S726" s="17">
        <f>R726*EXP($C$5+SQRT($C$4)*I726)+(Projection!$I$20+MAX(0,Projection!$H$24-R726)/Projection!$C$4-Projection!$I$21)*EXP($C$5+SQRT($C$4)*I726)^0.5</f>
        <v/>
      </c>
      <c r="T726" s="17">
        <f>S726*EXP($C$5+SQRT($C$4)*J726)+(Projection!$J$20+MAX(0,Projection!$I$24-S726)/Projection!$C$4-Projection!$J$21)*EXP($C$5+SQRT($C$4)*J726)^0.5</f>
        <v/>
      </c>
      <c r="U726" s="17">
        <f>T726*EXP($C$5+SQRT($C$4)*K726)+(Projection!$K$20+MAX(0,Projection!$J$24-T726)/Projection!$C$4-Projection!$K$21)*EXP($C$5+SQRT($C$4)*K726)^0.5</f>
        <v/>
      </c>
      <c r="V726" s="17">
        <f>U726*EXP($C$5+SQRT($C$4)*L726)+(Projection!$L$20+MAX(0,Projection!$K$24-U726)/Projection!$C$4-Projection!$L$21)*EXP($C$5+SQRT($C$4)*L726)^0.5</f>
        <v/>
      </c>
      <c r="W726" s="13">
        <f>M726/Projection!$C$24</f>
        <v/>
      </c>
      <c r="X726" s="13">
        <f>N726/Projection!$D$24</f>
        <v/>
      </c>
      <c r="Y726" s="13">
        <f>O726/Projection!$E$24</f>
        <v/>
      </c>
      <c r="Z726" s="13">
        <f>P726/Projection!$F$24</f>
        <v/>
      </c>
      <c r="AA726" s="13">
        <f>Q726/Projection!$G$24</f>
        <v/>
      </c>
      <c r="AB726" s="13">
        <f>R726/Projection!$H$24</f>
        <v/>
      </c>
      <c r="AC726" s="13">
        <f>S726/Projection!$I$24</f>
        <v/>
      </c>
      <c r="AD726" s="13">
        <f>T726/Projection!$J$24</f>
        <v/>
      </c>
      <c r="AE726" s="13">
        <f>U726/Projection!$K$24</f>
        <v/>
      </c>
      <c r="AF726" s="13">
        <f>V726/Projection!$L$24</f>
        <v/>
      </c>
      <c r="AG726" s="13">
        <f>MIN(W726:AF726)</f>
        <v/>
      </c>
    </row>
    <row r="727">
      <c r="B727" s="2" t="n">
        <v>714</v>
      </c>
      <c r="C727" s="20" t="n">
        <v>-1.164356</v>
      </c>
      <c r="D727" s="20" t="n">
        <v>1.655536</v>
      </c>
      <c r="E727" s="20" t="n">
        <v>1.090201</v>
      </c>
      <c r="F727" s="20" t="n">
        <v>-2.166445</v>
      </c>
      <c r="G727" s="20" t="n">
        <v>1.273011</v>
      </c>
      <c r="H727" s="20" t="n">
        <v>0.412722</v>
      </c>
      <c r="I727" s="20" t="n">
        <v>-1.418658</v>
      </c>
      <c r="J727" s="20" t="n">
        <v>-1.092833</v>
      </c>
      <c r="K727" s="20" t="n">
        <v>-0.638122</v>
      </c>
      <c r="L727" s="20" t="n">
        <v>-0.721689</v>
      </c>
      <c r="M727" s="17">
        <f>Projection!$C$13*EXP($C$5+SQRT($C$4)*C727)+(Projection!$C$20+MAX(0,Projection!$C$14-Projection!$C$13)/Projection!$C$4-Projection!$C$21)*EXP($C$5+SQRT($C$4)*C727)^0.5</f>
        <v/>
      </c>
      <c r="N727" s="17">
        <f>M727*EXP($C$5+SQRT($C$4)*D727)+(Projection!$D$20+MAX(0,Projection!$C$24-M727)/Projection!$C$4-Projection!$D$21)*EXP($C$5+SQRT($C$4)*D727)^0.5</f>
        <v/>
      </c>
      <c r="O727" s="17">
        <f>N727*EXP($C$5+SQRT($C$4)*E727)+(Projection!$E$20+MAX(0,Projection!$D$24-N727)/Projection!$C$4-Projection!$E$21)*EXP($C$5+SQRT($C$4)*E727)^0.5</f>
        <v/>
      </c>
      <c r="P727" s="17">
        <f>O727*EXP($C$5+SQRT($C$4)*F727)+(Projection!$F$20+MAX(0,Projection!$E$24-O727)/Projection!$C$4-Projection!$F$21)*EXP($C$5+SQRT($C$4)*F727)^0.5</f>
        <v/>
      </c>
      <c r="Q727" s="17">
        <f>P727*EXP($C$5+SQRT($C$4)*G727)+(Projection!$G$20+MAX(0,Projection!$F$24-P727)/Projection!$C$4-Projection!$G$21)*EXP($C$5+SQRT($C$4)*G727)^0.5</f>
        <v/>
      </c>
      <c r="R727" s="17">
        <f>Q727*EXP($C$5+SQRT($C$4)*H727)+(Projection!$H$20+MAX(0,Projection!$G$24-Q727)/Projection!$C$4-Projection!$H$21)*EXP($C$5+SQRT($C$4)*H727)^0.5</f>
        <v/>
      </c>
      <c r="S727" s="17">
        <f>R727*EXP($C$5+SQRT($C$4)*I727)+(Projection!$I$20+MAX(0,Projection!$H$24-R727)/Projection!$C$4-Projection!$I$21)*EXP($C$5+SQRT($C$4)*I727)^0.5</f>
        <v/>
      </c>
      <c r="T727" s="17">
        <f>S727*EXP($C$5+SQRT($C$4)*J727)+(Projection!$J$20+MAX(0,Projection!$I$24-S727)/Projection!$C$4-Projection!$J$21)*EXP($C$5+SQRT($C$4)*J727)^0.5</f>
        <v/>
      </c>
      <c r="U727" s="17">
        <f>T727*EXP($C$5+SQRT($C$4)*K727)+(Projection!$K$20+MAX(0,Projection!$J$24-T727)/Projection!$C$4-Projection!$K$21)*EXP($C$5+SQRT($C$4)*K727)^0.5</f>
        <v/>
      </c>
      <c r="V727" s="17">
        <f>U727*EXP($C$5+SQRT($C$4)*L727)+(Projection!$L$20+MAX(0,Projection!$K$24-U727)/Projection!$C$4-Projection!$L$21)*EXP($C$5+SQRT($C$4)*L727)^0.5</f>
        <v/>
      </c>
      <c r="W727" s="13">
        <f>M727/Projection!$C$24</f>
        <v/>
      </c>
      <c r="X727" s="13">
        <f>N727/Projection!$D$24</f>
        <v/>
      </c>
      <c r="Y727" s="13">
        <f>O727/Projection!$E$24</f>
        <v/>
      </c>
      <c r="Z727" s="13">
        <f>P727/Projection!$F$24</f>
        <v/>
      </c>
      <c r="AA727" s="13">
        <f>Q727/Projection!$G$24</f>
        <v/>
      </c>
      <c r="AB727" s="13">
        <f>R727/Projection!$H$24</f>
        <v/>
      </c>
      <c r="AC727" s="13">
        <f>S727/Projection!$I$24</f>
        <v/>
      </c>
      <c r="AD727" s="13">
        <f>T727/Projection!$J$24</f>
        <v/>
      </c>
      <c r="AE727" s="13">
        <f>U727/Projection!$K$24</f>
        <v/>
      </c>
      <c r="AF727" s="13">
        <f>V727/Projection!$L$24</f>
        <v/>
      </c>
      <c r="AG727" s="13">
        <f>MIN(W727:AF727)</f>
        <v/>
      </c>
    </row>
    <row r="728">
      <c r="B728" s="2" t="n">
        <v>715</v>
      </c>
      <c r="C728" s="20" t="n">
        <v>1.214534</v>
      </c>
      <c r="D728" s="20" t="n">
        <v>-1.242955</v>
      </c>
      <c r="E728" s="20" t="n">
        <v>-0.674936</v>
      </c>
      <c r="F728" s="20" t="n">
        <v>-0.444234</v>
      </c>
      <c r="G728" s="20" t="n">
        <v>0.1413</v>
      </c>
      <c r="H728" s="20" t="n">
        <v>1.179684</v>
      </c>
      <c r="I728" s="20" t="n">
        <v>-0.380689</v>
      </c>
      <c r="J728" s="20" t="n">
        <v>-0.497768</v>
      </c>
      <c r="K728" s="20" t="n">
        <v>0.636333</v>
      </c>
      <c r="L728" s="20" t="n">
        <v>0.968892</v>
      </c>
      <c r="M728" s="17">
        <f>Projection!$C$13*EXP($C$5+SQRT($C$4)*C728)+(Projection!$C$20+MAX(0,Projection!$C$14-Projection!$C$13)/Projection!$C$4-Projection!$C$21)*EXP($C$5+SQRT($C$4)*C728)^0.5</f>
        <v/>
      </c>
      <c r="N728" s="17">
        <f>M728*EXP($C$5+SQRT($C$4)*D728)+(Projection!$D$20+MAX(0,Projection!$C$24-M728)/Projection!$C$4-Projection!$D$21)*EXP($C$5+SQRT($C$4)*D728)^0.5</f>
        <v/>
      </c>
      <c r="O728" s="17">
        <f>N728*EXP($C$5+SQRT($C$4)*E728)+(Projection!$E$20+MAX(0,Projection!$D$24-N728)/Projection!$C$4-Projection!$E$21)*EXP($C$5+SQRT($C$4)*E728)^0.5</f>
        <v/>
      </c>
      <c r="P728" s="17">
        <f>O728*EXP($C$5+SQRT($C$4)*F728)+(Projection!$F$20+MAX(0,Projection!$E$24-O728)/Projection!$C$4-Projection!$F$21)*EXP($C$5+SQRT($C$4)*F728)^0.5</f>
        <v/>
      </c>
      <c r="Q728" s="17">
        <f>P728*EXP($C$5+SQRT($C$4)*G728)+(Projection!$G$20+MAX(0,Projection!$F$24-P728)/Projection!$C$4-Projection!$G$21)*EXP($C$5+SQRT($C$4)*G728)^0.5</f>
        <v/>
      </c>
      <c r="R728" s="17">
        <f>Q728*EXP($C$5+SQRT($C$4)*H728)+(Projection!$H$20+MAX(0,Projection!$G$24-Q728)/Projection!$C$4-Projection!$H$21)*EXP($C$5+SQRT($C$4)*H728)^0.5</f>
        <v/>
      </c>
      <c r="S728" s="17">
        <f>R728*EXP($C$5+SQRT($C$4)*I728)+(Projection!$I$20+MAX(0,Projection!$H$24-R728)/Projection!$C$4-Projection!$I$21)*EXP($C$5+SQRT($C$4)*I728)^0.5</f>
        <v/>
      </c>
      <c r="T728" s="17">
        <f>S728*EXP($C$5+SQRT($C$4)*J728)+(Projection!$J$20+MAX(0,Projection!$I$24-S728)/Projection!$C$4-Projection!$J$21)*EXP($C$5+SQRT($C$4)*J728)^0.5</f>
        <v/>
      </c>
      <c r="U728" s="17">
        <f>T728*EXP($C$5+SQRT($C$4)*K728)+(Projection!$K$20+MAX(0,Projection!$J$24-T728)/Projection!$C$4-Projection!$K$21)*EXP($C$5+SQRT($C$4)*K728)^0.5</f>
        <v/>
      </c>
      <c r="V728" s="17">
        <f>U728*EXP($C$5+SQRT($C$4)*L728)+(Projection!$L$20+MAX(0,Projection!$K$24-U728)/Projection!$C$4-Projection!$L$21)*EXP($C$5+SQRT($C$4)*L728)^0.5</f>
        <v/>
      </c>
      <c r="W728" s="13">
        <f>M728/Projection!$C$24</f>
        <v/>
      </c>
      <c r="X728" s="13">
        <f>N728/Projection!$D$24</f>
        <v/>
      </c>
      <c r="Y728" s="13">
        <f>O728/Projection!$E$24</f>
        <v/>
      </c>
      <c r="Z728" s="13">
        <f>P728/Projection!$F$24</f>
        <v/>
      </c>
      <c r="AA728" s="13">
        <f>Q728/Projection!$G$24</f>
        <v/>
      </c>
      <c r="AB728" s="13">
        <f>R728/Projection!$H$24</f>
        <v/>
      </c>
      <c r="AC728" s="13">
        <f>S728/Projection!$I$24</f>
        <v/>
      </c>
      <c r="AD728" s="13">
        <f>T728/Projection!$J$24</f>
        <v/>
      </c>
      <c r="AE728" s="13">
        <f>U728/Projection!$K$24</f>
        <v/>
      </c>
      <c r="AF728" s="13">
        <f>V728/Projection!$L$24</f>
        <v/>
      </c>
      <c r="AG728" s="13">
        <f>MIN(W728:AF728)</f>
        <v/>
      </c>
    </row>
    <row r="729">
      <c r="B729" s="2" t="n">
        <v>716</v>
      </c>
      <c r="C729" s="20" t="n">
        <v>-1.300684</v>
      </c>
      <c r="D729" s="20" t="n">
        <v>0.567663</v>
      </c>
      <c r="E729" s="20" t="n">
        <v>-1.743565</v>
      </c>
      <c r="F729" s="20" t="n">
        <v>0.352551</v>
      </c>
      <c r="G729" s="20" t="n">
        <v>-0.28964</v>
      </c>
      <c r="H729" s="20" t="n">
        <v>0.905447</v>
      </c>
      <c r="I729" s="20" t="n">
        <v>-0.27331</v>
      </c>
      <c r="J729" s="20" t="n">
        <v>-0.593901</v>
      </c>
      <c r="K729" s="20" t="n">
        <v>-1.491921</v>
      </c>
      <c r="L729" s="20" t="n">
        <v>0.059221</v>
      </c>
      <c r="M729" s="17">
        <f>Projection!$C$13*EXP($C$5+SQRT($C$4)*C729)+(Projection!$C$20+MAX(0,Projection!$C$14-Projection!$C$13)/Projection!$C$4-Projection!$C$21)*EXP($C$5+SQRT($C$4)*C729)^0.5</f>
        <v/>
      </c>
      <c r="N729" s="17">
        <f>M729*EXP($C$5+SQRT($C$4)*D729)+(Projection!$D$20+MAX(0,Projection!$C$24-M729)/Projection!$C$4-Projection!$D$21)*EXP($C$5+SQRT($C$4)*D729)^0.5</f>
        <v/>
      </c>
      <c r="O729" s="17">
        <f>N729*EXP($C$5+SQRT($C$4)*E729)+(Projection!$E$20+MAX(0,Projection!$D$24-N729)/Projection!$C$4-Projection!$E$21)*EXP($C$5+SQRT($C$4)*E729)^0.5</f>
        <v/>
      </c>
      <c r="P729" s="17">
        <f>O729*EXP($C$5+SQRT($C$4)*F729)+(Projection!$F$20+MAX(0,Projection!$E$24-O729)/Projection!$C$4-Projection!$F$21)*EXP($C$5+SQRT($C$4)*F729)^0.5</f>
        <v/>
      </c>
      <c r="Q729" s="17">
        <f>P729*EXP($C$5+SQRT($C$4)*G729)+(Projection!$G$20+MAX(0,Projection!$F$24-P729)/Projection!$C$4-Projection!$G$21)*EXP($C$5+SQRT($C$4)*G729)^0.5</f>
        <v/>
      </c>
      <c r="R729" s="17">
        <f>Q729*EXP($C$5+SQRT($C$4)*H729)+(Projection!$H$20+MAX(0,Projection!$G$24-Q729)/Projection!$C$4-Projection!$H$21)*EXP($C$5+SQRT($C$4)*H729)^0.5</f>
        <v/>
      </c>
      <c r="S729" s="17">
        <f>R729*EXP($C$5+SQRT($C$4)*I729)+(Projection!$I$20+MAX(0,Projection!$H$24-R729)/Projection!$C$4-Projection!$I$21)*EXP($C$5+SQRT($C$4)*I729)^0.5</f>
        <v/>
      </c>
      <c r="T729" s="17">
        <f>S729*EXP($C$5+SQRT($C$4)*J729)+(Projection!$J$20+MAX(0,Projection!$I$24-S729)/Projection!$C$4-Projection!$J$21)*EXP($C$5+SQRT($C$4)*J729)^0.5</f>
        <v/>
      </c>
      <c r="U729" s="17">
        <f>T729*EXP($C$5+SQRT($C$4)*K729)+(Projection!$K$20+MAX(0,Projection!$J$24-T729)/Projection!$C$4-Projection!$K$21)*EXP($C$5+SQRT($C$4)*K729)^0.5</f>
        <v/>
      </c>
      <c r="V729" s="17">
        <f>U729*EXP($C$5+SQRT($C$4)*L729)+(Projection!$L$20+MAX(0,Projection!$K$24-U729)/Projection!$C$4-Projection!$L$21)*EXP($C$5+SQRT($C$4)*L729)^0.5</f>
        <v/>
      </c>
      <c r="W729" s="13">
        <f>M729/Projection!$C$24</f>
        <v/>
      </c>
      <c r="X729" s="13">
        <f>N729/Projection!$D$24</f>
        <v/>
      </c>
      <c r="Y729" s="13">
        <f>O729/Projection!$E$24</f>
        <v/>
      </c>
      <c r="Z729" s="13">
        <f>P729/Projection!$F$24</f>
        <v/>
      </c>
      <c r="AA729" s="13">
        <f>Q729/Projection!$G$24</f>
        <v/>
      </c>
      <c r="AB729" s="13">
        <f>R729/Projection!$H$24</f>
        <v/>
      </c>
      <c r="AC729" s="13">
        <f>S729/Projection!$I$24</f>
        <v/>
      </c>
      <c r="AD729" s="13">
        <f>T729/Projection!$J$24</f>
        <v/>
      </c>
      <c r="AE729" s="13">
        <f>U729/Projection!$K$24</f>
        <v/>
      </c>
      <c r="AF729" s="13">
        <f>V729/Projection!$L$24</f>
        <v/>
      </c>
      <c r="AG729" s="13">
        <f>MIN(W729:AF729)</f>
        <v/>
      </c>
    </row>
    <row r="730">
      <c r="B730" s="2" t="n">
        <v>717</v>
      </c>
      <c r="C730" s="20" t="n">
        <v>-2.029864</v>
      </c>
      <c r="D730" s="20" t="n">
        <v>-0.431643</v>
      </c>
      <c r="E730" s="20" t="n">
        <v>0.915135</v>
      </c>
      <c r="F730" s="20" t="n">
        <v>0.194609</v>
      </c>
      <c r="G730" s="20" t="n">
        <v>0.455221</v>
      </c>
      <c r="H730" s="20" t="n">
        <v>1.182485</v>
      </c>
      <c r="I730" s="20" t="n">
        <v>1.065835</v>
      </c>
      <c r="J730" s="20" t="n">
        <v>0.06844</v>
      </c>
      <c r="K730" s="20" t="n">
        <v>-0.9949789999999999</v>
      </c>
      <c r="L730" s="20" t="n">
        <v>-0.401903</v>
      </c>
      <c r="M730" s="17">
        <f>Projection!$C$13*EXP($C$5+SQRT($C$4)*C730)+(Projection!$C$20+MAX(0,Projection!$C$14-Projection!$C$13)/Projection!$C$4-Projection!$C$21)*EXP($C$5+SQRT($C$4)*C730)^0.5</f>
        <v/>
      </c>
      <c r="N730" s="17">
        <f>M730*EXP($C$5+SQRT($C$4)*D730)+(Projection!$D$20+MAX(0,Projection!$C$24-M730)/Projection!$C$4-Projection!$D$21)*EXP($C$5+SQRT($C$4)*D730)^0.5</f>
        <v/>
      </c>
      <c r="O730" s="17">
        <f>N730*EXP($C$5+SQRT($C$4)*E730)+(Projection!$E$20+MAX(0,Projection!$D$24-N730)/Projection!$C$4-Projection!$E$21)*EXP($C$5+SQRT($C$4)*E730)^0.5</f>
        <v/>
      </c>
      <c r="P730" s="17">
        <f>O730*EXP($C$5+SQRT($C$4)*F730)+(Projection!$F$20+MAX(0,Projection!$E$24-O730)/Projection!$C$4-Projection!$F$21)*EXP($C$5+SQRT($C$4)*F730)^0.5</f>
        <v/>
      </c>
      <c r="Q730" s="17">
        <f>P730*EXP($C$5+SQRT($C$4)*G730)+(Projection!$G$20+MAX(0,Projection!$F$24-P730)/Projection!$C$4-Projection!$G$21)*EXP($C$5+SQRT($C$4)*G730)^0.5</f>
        <v/>
      </c>
      <c r="R730" s="17">
        <f>Q730*EXP($C$5+SQRT($C$4)*H730)+(Projection!$H$20+MAX(0,Projection!$G$24-Q730)/Projection!$C$4-Projection!$H$21)*EXP($C$5+SQRT($C$4)*H730)^0.5</f>
        <v/>
      </c>
      <c r="S730" s="17">
        <f>R730*EXP($C$5+SQRT($C$4)*I730)+(Projection!$I$20+MAX(0,Projection!$H$24-R730)/Projection!$C$4-Projection!$I$21)*EXP($C$5+SQRT($C$4)*I730)^0.5</f>
        <v/>
      </c>
      <c r="T730" s="17">
        <f>S730*EXP($C$5+SQRT($C$4)*J730)+(Projection!$J$20+MAX(0,Projection!$I$24-S730)/Projection!$C$4-Projection!$J$21)*EXP($C$5+SQRT($C$4)*J730)^0.5</f>
        <v/>
      </c>
      <c r="U730" s="17">
        <f>T730*EXP($C$5+SQRT($C$4)*K730)+(Projection!$K$20+MAX(0,Projection!$J$24-T730)/Projection!$C$4-Projection!$K$21)*EXP($C$5+SQRT($C$4)*K730)^0.5</f>
        <v/>
      </c>
      <c r="V730" s="17">
        <f>U730*EXP($C$5+SQRT($C$4)*L730)+(Projection!$L$20+MAX(0,Projection!$K$24-U730)/Projection!$C$4-Projection!$L$21)*EXP($C$5+SQRT($C$4)*L730)^0.5</f>
        <v/>
      </c>
      <c r="W730" s="13">
        <f>M730/Projection!$C$24</f>
        <v/>
      </c>
      <c r="X730" s="13">
        <f>N730/Projection!$D$24</f>
        <v/>
      </c>
      <c r="Y730" s="13">
        <f>O730/Projection!$E$24</f>
        <v/>
      </c>
      <c r="Z730" s="13">
        <f>P730/Projection!$F$24</f>
        <v/>
      </c>
      <c r="AA730" s="13">
        <f>Q730/Projection!$G$24</f>
        <v/>
      </c>
      <c r="AB730" s="13">
        <f>R730/Projection!$H$24</f>
        <v/>
      </c>
      <c r="AC730" s="13">
        <f>S730/Projection!$I$24</f>
        <v/>
      </c>
      <c r="AD730" s="13">
        <f>T730/Projection!$J$24</f>
        <v/>
      </c>
      <c r="AE730" s="13">
        <f>U730/Projection!$K$24</f>
        <v/>
      </c>
      <c r="AF730" s="13">
        <f>V730/Projection!$L$24</f>
        <v/>
      </c>
      <c r="AG730" s="13">
        <f>MIN(W730:AF730)</f>
        <v/>
      </c>
    </row>
    <row r="731">
      <c r="B731" s="2" t="n">
        <v>718</v>
      </c>
      <c r="C731" s="20" t="n">
        <v>-2.343701</v>
      </c>
      <c r="D731" s="20" t="n">
        <v>-1.099635</v>
      </c>
      <c r="E731" s="20" t="n">
        <v>-1.406093</v>
      </c>
      <c r="F731" s="20" t="n">
        <v>1.444312</v>
      </c>
      <c r="G731" s="20" t="n">
        <v>0.316034</v>
      </c>
      <c r="H731" s="20" t="n">
        <v>1.262386</v>
      </c>
      <c r="I731" s="20" t="n">
        <v>-0.459654</v>
      </c>
      <c r="J731" s="20" t="n">
        <v>0.254376</v>
      </c>
      <c r="K731" s="20" t="n">
        <v>1.214226</v>
      </c>
      <c r="L731" s="20" t="n">
        <v>-1.404661</v>
      </c>
      <c r="M731" s="17">
        <f>Projection!$C$13*EXP($C$5+SQRT($C$4)*C731)+(Projection!$C$20+MAX(0,Projection!$C$14-Projection!$C$13)/Projection!$C$4-Projection!$C$21)*EXP($C$5+SQRT($C$4)*C731)^0.5</f>
        <v/>
      </c>
      <c r="N731" s="17">
        <f>M731*EXP($C$5+SQRT($C$4)*D731)+(Projection!$D$20+MAX(0,Projection!$C$24-M731)/Projection!$C$4-Projection!$D$21)*EXP($C$5+SQRT($C$4)*D731)^0.5</f>
        <v/>
      </c>
      <c r="O731" s="17">
        <f>N731*EXP($C$5+SQRT($C$4)*E731)+(Projection!$E$20+MAX(0,Projection!$D$24-N731)/Projection!$C$4-Projection!$E$21)*EXP($C$5+SQRT($C$4)*E731)^0.5</f>
        <v/>
      </c>
      <c r="P731" s="17">
        <f>O731*EXP($C$5+SQRT($C$4)*F731)+(Projection!$F$20+MAX(0,Projection!$E$24-O731)/Projection!$C$4-Projection!$F$21)*EXP($C$5+SQRT($C$4)*F731)^0.5</f>
        <v/>
      </c>
      <c r="Q731" s="17">
        <f>P731*EXP($C$5+SQRT($C$4)*G731)+(Projection!$G$20+MAX(0,Projection!$F$24-P731)/Projection!$C$4-Projection!$G$21)*EXP($C$5+SQRT($C$4)*G731)^0.5</f>
        <v/>
      </c>
      <c r="R731" s="17">
        <f>Q731*EXP($C$5+SQRT($C$4)*H731)+(Projection!$H$20+MAX(0,Projection!$G$24-Q731)/Projection!$C$4-Projection!$H$21)*EXP($C$5+SQRT($C$4)*H731)^0.5</f>
        <v/>
      </c>
      <c r="S731" s="17">
        <f>R731*EXP($C$5+SQRT($C$4)*I731)+(Projection!$I$20+MAX(0,Projection!$H$24-R731)/Projection!$C$4-Projection!$I$21)*EXP($C$5+SQRT($C$4)*I731)^0.5</f>
        <v/>
      </c>
      <c r="T731" s="17">
        <f>S731*EXP($C$5+SQRT($C$4)*J731)+(Projection!$J$20+MAX(0,Projection!$I$24-S731)/Projection!$C$4-Projection!$J$21)*EXP($C$5+SQRT($C$4)*J731)^0.5</f>
        <v/>
      </c>
      <c r="U731" s="17">
        <f>T731*EXP($C$5+SQRT($C$4)*K731)+(Projection!$K$20+MAX(0,Projection!$J$24-T731)/Projection!$C$4-Projection!$K$21)*EXP($C$5+SQRT($C$4)*K731)^0.5</f>
        <v/>
      </c>
      <c r="V731" s="17">
        <f>U731*EXP($C$5+SQRT($C$4)*L731)+(Projection!$L$20+MAX(0,Projection!$K$24-U731)/Projection!$C$4-Projection!$L$21)*EXP($C$5+SQRT($C$4)*L731)^0.5</f>
        <v/>
      </c>
      <c r="W731" s="13">
        <f>M731/Projection!$C$24</f>
        <v/>
      </c>
      <c r="X731" s="13">
        <f>N731/Projection!$D$24</f>
        <v/>
      </c>
      <c r="Y731" s="13">
        <f>O731/Projection!$E$24</f>
        <v/>
      </c>
      <c r="Z731" s="13">
        <f>P731/Projection!$F$24</f>
        <v/>
      </c>
      <c r="AA731" s="13">
        <f>Q731/Projection!$G$24</f>
        <v/>
      </c>
      <c r="AB731" s="13">
        <f>R731/Projection!$H$24</f>
        <v/>
      </c>
      <c r="AC731" s="13">
        <f>S731/Projection!$I$24</f>
        <v/>
      </c>
      <c r="AD731" s="13">
        <f>T731/Projection!$J$24</f>
        <v/>
      </c>
      <c r="AE731" s="13">
        <f>U731/Projection!$K$24</f>
        <v/>
      </c>
      <c r="AF731" s="13">
        <f>V731/Projection!$L$24</f>
        <v/>
      </c>
      <c r="AG731" s="13">
        <f>MIN(W731:AF731)</f>
        <v/>
      </c>
    </row>
    <row r="732">
      <c r="B732" s="2" t="n">
        <v>719</v>
      </c>
      <c r="C732" s="20" t="n">
        <v>1.600085</v>
      </c>
      <c r="D732" s="20" t="n">
        <v>0.700631</v>
      </c>
      <c r="E732" s="20" t="n">
        <v>-0.76939</v>
      </c>
      <c r="F732" s="20" t="n">
        <v>1.623993</v>
      </c>
      <c r="G732" s="20" t="n">
        <v>-0.100832</v>
      </c>
      <c r="H732" s="20" t="n">
        <v>-0.8864069999999999</v>
      </c>
      <c r="I732" s="20" t="n">
        <v>1.269225</v>
      </c>
      <c r="J732" s="20" t="n">
        <v>0.226058</v>
      </c>
      <c r="K732" s="20" t="n">
        <v>-0.610365</v>
      </c>
      <c r="L732" s="20" t="n">
        <v>-1.188117</v>
      </c>
      <c r="M732" s="17">
        <f>Projection!$C$13*EXP($C$5+SQRT($C$4)*C732)+(Projection!$C$20+MAX(0,Projection!$C$14-Projection!$C$13)/Projection!$C$4-Projection!$C$21)*EXP($C$5+SQRT($C$4)*C732)^0.5</f>
        <v/>
      </c>
      <c r="N732" s="17">
        <f>M732*EXP($C$5+SQRT($C$4)*D732)+(Projection!$D$20+MAX(0,Projection!$C$24-M732)/Projection!$C$4-Projection!$D$21)*EXP($C$5+SQRT($C$4)*D732)^0.5</f>
        <v/>
      </c>
      <c r="O732" s="17">
        <f>N732*EXP($C$5+SQRT($C$4)*E732)+(Projection!$E$20+MAX(0,Projection!$D$24-N732)/Projection!$C$4-Projection!$E$21)*EXP($C$5+SQRT($C$4)*E732)^0.5</f>
        <v/>
      </c>
      <c r="P732" s="17">
        <f>O732*EXP($C$5+SQRT($C$4)*F732)+(Projection!$F$20+MAX(0,Projection!$E$24-O732)/Projection!$C$4-Projection!$F$21)*EXP($C$5+SQRT($C$4)*F732)^0.5</f>
        <v/>
      </c>
      <c r="Q732" s="17">
        <f>P732*EXP($C$5+SQRT($C$4)*G732)+(Projection!$G$20+MAX(0,Projection!$F$24-P732)/Projection!$C$4-Projection!$G$21)*EXP($C$5+SQRT($C$4)*G732)^0.5</f>
        <v/>
      </c>
      <c r="R732" s="17">
        <f>Q732*EXP($C$5+SQRT($C$4)*H732)+(Projection!$H$20+MAX(0,Projection!$G$24-Q732)/Projection!$C$4-Projection!$H$21)*EXP($C$5+SQRT($C$4)*H732)^0.5</f>
        <v/>
      </c>
      <c r="S732" s="17">
        <f>R732*EXP($C$5+SQRT($C$4)*I732)+(Projection!$I$20+MAX(0,Projection!$H$24-R732)/Projection!$C$4-Projection!$I$21)*EXP($C$5+SQRT($C$4)*I732)^0.5</f>
        <v/>
      </c>
      <c r="T732" s="17">
        <f>S732*EXP($C$5+SQRT($C$4)*J732)+(Projection!$J$20+MAX(0,Projection!$I$24-S732)/Projection!$C$4-Projection!$J$21)*EXP($C$5+SQRT($C$4)*J732)^0.5</f>
        <v/>
      </c>
      <c r="U732" s="17">
        <f>T732*EXP($C$5+SQRT($C$4)*K732)+(Projection!$K$20+MAX(0,Projection!$J$24-T732)/Projection!$C$4-Projection!$K$21)*EXP($C$5+SQRT($C$4)*K732)^0.5</f>
        <v/>
      </c>
      <c r="V732" s="17">
        <f>U732*EXP($C$5+SQRT($C$4)*L732)+(Projection!$L$20+MAX(0,Projection!$K$24-U732)/Projection!$C$4-Projection!$L$21)*EXP($C$5+SQRT($C$4)*L732)^0.5</f>
        <v/>
      </c>
      <c r="W732" s="13">
        <f>M732/Projection!$C$24</f>
        <v/>
      </c>
      <c r="X732" s="13">
        <f>N732/Projection!$D$24</f>
        <v/>
      </c>
      <c r="Y732" s="13">
        <f>O732/Projection!$E$24</f>
        <v/>
      </c>
      <c r="Z732" s="13">
        <f>P732/Projection!$F$24</f>
        <v/>
      </c>
      <c r="AA732" s="13">
        <f>Q732/Projection!$G$24</f>
        <v/>
      </c>
      <c r="AB732" s="13">
        <f>R732/Projection!$H$24</f>
        <v/>
      </c>
      <c r="AC732" s="13">
        <f>S732/Projection!$I$24</f>
        <v/>
      </c>
      <c r="AD732" s="13">
        <f>T732/Projection!$J$24</f>
        <v/>
      </c>
      <c r="AE732" s="13">
        <f>U732/Projection!$K$24</f>
        <v/>
      </c>
      <c r="AF732" s="13">
        <f>V732/Projection!$L$24</f>
        <v/>
      </c>
      <c r="AG732" s="13">
        <f>MIN(W732:AF732)</f>
        <v/>
      </c>
    </row>
    <row r="733">
      <c r="B733" s="2" t="n">
        <v>720</v>
      </c>
      <c r="C733" s="20" t="n">
        <v>-0.930688</v>
      </c>
      <c r="D733" s="20" t="n">
        <v>1.069619</v>
      </c>
      <c r="E733" s="20" t="n">
        <v>-0.526044</v>
      </c>
      <c r="F733" s="20" t="n">
        <v>-1.39815</v>
      </c>
      <c r="G733" s="20" t="n">
        <v>0.208219</v>
      </c>
      <c r="H733" s="20" t="n">
        <v>-1.31918</v>
      </c>
      <c r="I733" s="20" t="n">
        <v>0.517449</v>
      </c>
      <c r="J733" s="20" t="n">
        <v>1.498122</v>
      </c>
      <c r="K733" s="20" t="n">
        <v>1.838356</v>
      </c>
      <c r="L733" s="20" t="n">
        <v>-0.237628</v>
      </c>
      <c r="M733" s="17">
        <f>Projection!$C$13*EXP($C$5+SQRT($C$4)*C733)+(Projection!$C$20+MAX(0,Projection!$C$14-Projection!$C$13)/Projection!$C$4-Projection!$C$21)*EXP($C$5+SQRT($C$4)*C733)^0.5</f>
        <v/>
      </c>
      <c r="N733" s="17">
        <f>M733*EXP($C$5+SQRT($C$4)*D733)+(Projection!$D$20+MAX(0,Projection!$C$24-M733)/Projection!$C$4-Projection!$D$21)*EXP($C$5+SQRT($C$4)*D733)^0.5</f>
        <v/>
      </c>
      <c r="O733" s="17">
        <f>N733*EXP($C$5+SQRT($C$4)*E733)+(Projection!$E$20+MAX(0,Projection!$D$24-N733)/Projection!$C$4-Projection!$E$21)*EXP($C$5+SQRT($C$4)*E733)^0.5</f>
        <v/>
      </c>
      <c r="P733" s="17">
        <f>O733*EXP($C$5+SQRT($C$4)*F733)+(Projection!$F$20+MAX(0,Projection!$E$24-O733)/Projection!$C$4-Projection!$F$21)*EXP($C$5+SQRT($C$4)*F733)^0.5</f>
        <v/>
      </c>
      <c r="Q733" s="17">
        <f>P733*EXP($C$5+SQRT($C$4)*G733)+(Projection!$G$20+MAX(0,Projection!$F$24-P733)/Projection!$C$4-Projection!$G$21)*EXP($C$5+SQRT($C$4)*G733)^0.5</f>
        <v/>
      </c>
      <c r="R733" s="17">
        <f>Q733*EXP($C$5+SQRT($C$4)*H733)+(Projection!$H$20+MAX(0,Projection!$G$24-Q733)/Projection!$C$4-Projection!$H$21)*EXP($C$5+SQRT($C$4)*H733)^0.5</f>
        <v/>
      </c>
      <c r="S733" s="17">
        <f>R733*EXP($C$5+SQRT($C$4)*I733)+(Projection!$I$20+MAX(0,Projection!$H$24-R733)/Projection!$C$4-Projection!$I$21)*EXP($C$5+SQRT($C$4)*I733)^0.5</f>
        <v/>
      </c>
      <c r="T733" s="17">
        <f>S733*EXP($C$5+SQRT($C$4)*J733)+(Projection!$J$20+MAX(0,Projection!$I$24-S733)/Projection!$C$4-Projection!$J$21)*EXP($C$5+SQRT($C$4)*J733)^0.5</f>
        <v/>
      </c>
      <c r="U733" s="17">
        <f>T733*EXP($C$5+SQRT($C$4)*K733)+(Projection!$K$20+MAX(0,Projection!$J$24-T733)/Projection!$C$4-Projection!$K$21)*EXP($C$5+SQRT($C$4)*K733)^0.5</f>
        <v/>
      </c>
      <c r="V733" s="17">
        <f>U733*EXP($C$5+SQRT($C$4)*L733)+(Projection!$L$20+MAX(0,Projection!$K$24-U733)/Projection!$C$4-Projection!$L$21)*EXP($C$5+SQRT($C$4)*L733)^0.5</f>
        <v/>
      </c>
      <c r="W733" s="13">
        <f>M733/Projection!$C$24</f>
        <v/>
      </c>
      <c r="X733" s="13">
        <f>N733/Projection!$D$24</f>
        <v/>
      </c>
      <c r="Y733" s="13">
        <f>O733/Projection!$E$24</f>
        <v/>
      </c>
      <c r="Z733" s="13">
        <f>P733/Projection!$F$24</f>
        <v/>
      </c>
      <c r="AA733" s="13">
        <f>Q733/Projection!$G$24</f>
        <v/>
      </c>
      <c r="AB733" s="13">
        <f>R733/Projection!$H$24</f>
        <v/>
      </c>
      <c r="AC733" s="13">
        <f>S733/Projection!$I$24</f>
        <v/>
      </c>
      <c r="AD733" s="13">
        <f>T733/Projection!$J$24</f>
        <v/>
      </c>
      <c r="AE733" s="13">
        <f>U733/Projection!$K$24</f>
        <v/>
      </c>
      <c r="AF733" s="13">
        <f>V733/Projection!$L$24</f>
        <v/>
      </c>
      <c r="AG733" s="13">
        <f>MIN(W733:AF733)</f>
        <v/>
      </c>
    </row>
    <row r="734">
      <c r="B734" s="2" t="n">
        <v>721</v>
      </c>
      <c r="C734" s="20" t="n">
        <v>1.401909</v>
      </c>
      <c r="D734" s="20" t="n">
        <v>0.809866</v>
      </c>
      <c r="E734" s="20" t="n">
        <v>-0.244407</v>
      </c>
      <c r="F734" s="20" t="n">
        <v>0.401798</v>
      </c>
      <c r="G734" s="20" t="n">
        <v>1.054456</v>
      </c>
      <c r="H734" s="20" t="n">
        <v>1.267291</v>
      </c>
      <c r="I734" s="20" t="n">
        <v>-1.714008</v>
      </c>
      <c r="J734" s="20" t="n">
        <v>-0.944875</v>
      </c>
      <c r="K734" s="20" t="n">
        <v>0.546852</v>
      </c>
      <c r="L734" s="20" t="n">
        <v>-0.710435</v>
      </c>
      <c r="M734" s="17">
        <f>Projection!$C$13*EXP($C$5+SQRT($C$4)*C734)+(Projection!$C$20+MAX(0,Projection!$C$14-Projection!$C$13)/Projection!$C$4-Projection!$C$21)*EXP($C$5+SQRT($C$4)*C734)^0.5</f>
        <v/>
      </c>
      <c r="N734" s="17">
        <f>M734*EXP($C$5+SQRT($C$4)*D734)+(Projection!$D$20+MAX(0,Projection!$C$24-M734)/Projection!$C$4-Projection!$D$21)*EXP($C$5+SQRT($C$4)*D734)^0.5</f>
        <v/>
      </c>
      <c r="O734" s="17">
        <f>N734*EXP($C$5+SQRT($C$4)*E734)+(Projection!$E$20+MAX(0,Projection!$D$24-N734)/Projection!$C$4-Projection!$E$21)*EXP($C$5+SQRT($C$4)*E734)^0.5</f>
        <v/>
      </c>
      <c r="P734" s="17">
        <f>O734*EXP($C$5+SQRT($C$4)*F734)+(Projection!$F$20+MAX(0,Projection!$E$24-O734)/Projection!$C$4-Projection!$F$21)*EXP($C$5+SQRT($C$4)*F734)^0.5</f>
        <v/>
      </c>
      <c r="Q734" s="17">
        <f>P734*EXP($C$5+SQRT($C$4)*G734)+(Projection!$G$20+MAX(0,Projection!$F$24-P734)/Projection!$C$4-Projection!$G$21)*EXP($C$5+SQRT($C$4)*G734)^0.5</f>
        <v/>
      </c>
      <c r="R734" s="17">
        <f>Q734*EXP($C$5+SQRT($C$4)*H734)+(Projection!$H$20+MAX(0,Projection!$G$24-Q734)/Projection!$C$4-Projection!$H$21)*EXP($C$5+SQRT($C$4)*H734)^0.5</f>
        <v/>
      </c>
      <c r="S734" s="17">
        <f>R734*EXP($C$5+SQRT($C$4)*I734)+(Projection!$I$20+MAX(0,Projection!$H$24-R734)/Projection!$C$4-Projection!$I$21)*EXP($C$5+SQRT($C$4)*I734)^0.5</f>
        <v/>
      </c>
      <c r="T734" s="17">
        <f>S734*EXP($C$5+SQRT($C$4)*J734)+(Projection!$J$20+MAX(0,Projection!$I$24-S734)/Projection!$C$4-Projection!$J$21)*EXP($C$5+SQRT($C$4)*J734)^0.5</f>
        <v/>
      </c>
      <c r="U734" s="17">
        <f>T734*EXP($C$5+SQRT($C$4)*K734)+(Projection!$K$20+MAX(0,Projection!$J$24-T734)/Projection!$C$4-Projection!$K$21)*EXP($C$5+SQRT($C$4)*K734)^0.5</f>
        <v/>
      </c>
      <c r="V734" s="17">
        <f>U734*EXP($C$5+SQRT($C$4)*L734)+(Projection!$L$20+MAX(0,Projection!$K$24-U734)/Projection!$C$4-Projection!$L$21)*EXP($C$5+SQRT($C$4)*L734)^0.5</f>
        <v/>
      </c>
      <c r="W734" s="13">
        <f>M734/Projection!$C$24</f>
        <v/>
      </c>
      <c r="X734" s="13">
        <f>N734/Projection!$D$24</f>
        <v/>
      </c>
      <c r="Y734" s="13">
        <f>O734/Projection!$E$24</f>
        <v/>
      </c>
      <c r="Z734" s="13">
        <f>P734/Projection!$F$24</f>
        <v/>
      </c>
      <c r="AA734" s="13">
        <f>Q734/Projection!$G$24</f>
        <v/>
      </c>
      <c r="AB734" s="13">
        <f>R734/Projection!$H$24</f>
        <v/>
      </c>
      <c r="AC734" s="13">
        <f>S734/Projection!$I$24</f>
        <v/>
      </c>
      <c r="AD734" s="13">
        <f>T734/Projection!$J$24</f>
        <v/>
      </c>
      <c r="AE734" s="13">
        <f>U734/Projection!$K$24</f>
        <v/>
      </c>
      <c r="AF734" s="13">
        <f>V734/Projection!$L$24</f>
        <v/>
      </c>
      <c r="AG734" s="13">
        <f>MIN(W734:AF734)</f>
        <v/>
      </c>
    </row>
    <row r="735">
      <c r="B735" s="2" t="n">
        <v>722</v>
      </c>
      <c r="C735" s="20" t="n">
        <v>-1.949116</v>
      </c>
      <c r="D735" s="20" t="n">
        <v>0.991707</v>
      </c>
      <c r="E735" s="20" t="n">
        <v>2.139041</v>
      </c>
      <c r="F735" s="20" t="n">
        <v>-0.634308</v>
      </c>
      <c r="G735" s="20" t="n">
        <v>0.789003</v>
      </c>
      <c r="H735" s="20" t="n">
        <v>0.953653</v>
      </c>
      <c r="I735" s="20" t="n">
        <v>-0.537988</v>
      </c>
      <c r="J735" s="20" t="n">
        <v>0.462952</v>
      </c>
      <c r="K735" s="20" t="n">
        <v>0.891503</v>
      </c>
      <c r="L735" s="20" t="n">
        <v>0.936409</v>
      </c>
      <c r="M735" s="17">
        <f>Projection!$C$13*EXP($C$5+SQRT($C$4)*C735)+(Projection!$C$20+MAX(0,Projection!$C$14-Projection!$C$13)/Projection!$C$4-Projection!$C$21)*EXP($C$5+SQRT($C$4)*C735)^0.5</f>
        <v/>
      </c>
      <c r="N735" s="17">
        <f>M735*EXP($C$5+SQRT($C$4)*D735)+(Projection!$D$20+MAX(0,Projection!$C$24-M735)/Projection!$C$4-Projection!$D$21)*EXP($C$5+SQRT($C$4)*D735)^0.5</f>
        <v/>
      </c>
      <c r="O735" s="17">
        <f>N735*EXP($C$5+SQRT($C$4)*E735)+(Projection!$E$20+MAX(0,Projection!$D$24-N735)/Projection!$C$4-Projection!$E$21)*EXP($C$5+SQRT($C$4)*E735)^0.5</f>
        <v/>
      </c>
      <c r="P735" s="17">
        <f>O735*EXP($C$5+SQRT($C$4)*F735)+(Projection!$F$20+MAX(0,Projection!$E$24-O735)/Projection!$C$4-Projection!$F$21)*EXP($C$5+SQRT($C$4)*F735)^0.5</f>
        <v/>
      </c>
      <c r="Q735" s="17">
        <f>P735*EXP($C$5+SQRT($C$4)*G735)+(Projection!$G$20+MAX(0,Projection!$F$24-P735)/Projection!$C$4-Projection!$G$21)*EXP($C$5+SQRT($C$4)*G735)^0.5</f>
        <v/>
      </c>
      <c r="R735" s="17">
        <f>Q735*EXP($C$5+SQRT($C$4)*H735)+(Projection!$H$20+MAX(0,Projection!$G$24-Q735)/Projection!$C$4-Projection!$H$21)*EXP($C$5+SQRT($C$4)*H735)^0.5</f>
        <v/>
      </c>
      <c r="S735" s="17">
        <f>R735*EXP($C$5+SQRT($C$4)*I735)+(Projection!$I$20+MAX(0,Projection!$H$24-R735)/Projection!$C$4-Projection!$I$21)*EXP($C$5+SQRT($C$4)*I735)^0.5</f>
        <v/>
      </c>
      <c r="T735" s="17">
        <f>S735*EXP($C$5+SQRT($C$4)*J735)+(Projection!$J$20+MAX(0,Projection!$I$24-S735)/Projection!$C$4-Projection!$J$21)*EXP($C$5+SQRT($C$4)*J735)^0.5</f>
        <v/>
      </c>
      <c r="U735" s="17">
        <f>T735*EXP($C$5+SQRT($C$4)*K735)+(Projection!$K$20+MAX(0,Projection!$J$24-T735)/Projection!$C$4-Projection!$K$21)*EXP($C$5+SQRT($C$4)*K735)^0.5</f>
        <v/>
      </c>
      <c r="V735" s="17">
        <f>U735*EXP($C$5+SQRT($C$4)*L735)+(Projection!$L$20+MAX(0,Projection!$K$24-U735)/Projection!$C$4-Projection!$L$21)*EXP($C$5+SQRT($C$4)*L735)^0.5</f>
        <v/>
      </c>
      <c r="W735" s="13">
        <f>M735/Projection!$C$24</f>
        <v/>
      </c>
      <c r="X735" s="13">
        <f>N735/Projection!$D$24</f>
        <v/>
      </c>
      <c r="Y735" s="13">
        <f>O735/Projection!$E$24</f>
        <v/>
      </c>
      <c r="Z735" s="13">
        <f>P735/Projection!$F$24</f>
        <v/>
      </c>
      <c r="AA735" s="13">
        <f>Q735/Projection!$G$24</f>
        <v/>
      </c>
      <c r="AB735" s="13">
        <f>R735/Projection!$H$24</f>
        <v/>
      </c>
      <c r="AC735" s="13">
        <f>S735/Projection!$I$24</f>
        <v/>
      </c>
      <c r="AD735" s="13">
        <f>T735/Projection!$J$24</f>
        <v/>
      </c>
      <c r="AE735" s="13">
        <f>U735/Projection!$K$24</f>
        <v/>
      </c>
      <c r="AF735" s="13">
        <f>V735/Projection!$L$24</f>
        <v/>
      </c>
      <c r="AG735" s="13">
        <f>MIN(W735:AF735)</f>
        <v/>
      </c>
    </row>
    <row r="736">
      <c r="B736" s="2" t="n">
        <v>723</v>
      </c>
      <c r="C736" s="20" t="n">
        <v>-1.594141</v>
      </c>
      <c r="D736" s="20" t="n">
        <v>0.697072</v>
      </c>
      <c r="E736" s="20" t="n">
        <v>0.495507</v>
      </c>
      <c r="F736" s="20" t="n">
        <v>1.08135</v>
      </c>
      <c r="G736" s="20" t="n">
        <v>0.49889</v>
      </c>
      <c r="H736" s="20" t="n">
        <v>-0.266815</v>
      </c>
      <c r="I736" s="20" t="n">
        <v>0.258103</v>
      </c>
      <c r="J736" s="20" t="n">
        <v>0.10936</v>
      </c>
      <c r="K736" s="20" t="n">
        <v>-0.127635</v>
      </c>
      <c r="L736" s="20" t="n">
        <v>0.151032</v>
      </c>
      <c r="M736" s="17">
        <f>Projection!$C$13*EXP($C$5+SQRT($C$4)*C736)+(Projection!$C$20+MAX(0,Projection!$C$14-Projection!$C$13)/Projection!$C$4-Projection!$C$21)*EXP($C$5+SQRT($C$4)*C736)^0.5</f>
        <v/>
      </c>
      <c r="N736" s="17">
        <f>M736*EXP($C$5+SQRT($C$4)*D736)+(Projection!$D$20+MAX(0,Projection!$C$24-M736)/Projection!$C$4-Projection!$D$21)*EXP($C$5+SQRT($C$4)*D736)^0.5</f>
        <v/>
      </c>
      <c r="O736" s="17">
        <f>N736*EXP($C$5+SQRT($C$4)*E736)+(Projection!$E$20+MAX(0,Projection!$D$24-N736)/Projection!$C$4-Projection!$E$21)*EXP($C$5+SQRT($C$4)*E736)^0.5</f>
        <v/>
      </c>
      <c r="P736" s="17">
        <f>O736*EXP($C$5+SQRT($C$4)*F736)+(Projection!$F$20+MAX(0,Projection!$E$24-O736)/Projection!$C$4-Projection!$F$21)*EXP($C$5+SQRT($C$4)*F736)^0.5</f>
        <v/>
      </c>
      <c r="Q736" s="17">
        <f>P736*EXP($C$5+SQRT($C$4)*G736)+(Projection!$G$20+MAX(0,Projection!$F$24-P736)/Projection!$C$4-Projection!$G$21)*EXP($C$5+SQRT($C$4)*G736)^0.5</f>
        <v/>
      </c>
      <c r="R736" s="17">
        <f>Q736*EXP($C$5+SQRT($C$4)*H736)+(Projection!$H$20+MAX(0,Projection!$G$24-Q736)/Projection!$C$4-Projection!$H$21)*EXP($C$5+SQRT($C$4)*H736)^0.5</f>
        <v/>
      </c>
      <c r="S736" s="17">
        <f>R736*EXP($C$5+SQRT($C$4)*I736)+(Projection!$I$20+MAX(0,Projection!$H$24-R736)/Projection!$C$4-Projection!$I$21)*EXP($C$5+SQRT($C$4)*I736)^0.5</f>
        <v/>
      </c>
      <c r="T736" s="17">
        <f>S736*EXP($C$5+SQRT($C$4)*J736)+(Projection!$J$20+MAX(0,Projection!$I$24-S736)/Projection!$C$4-Projection!$J$21)*EXP($C$5+SQRT($C$4)*J736)^0.5</f>
        <v/>
      </c>
      <c r="U736" s="17">
        <f>T736*EXP($C$5+SQRT($C$4)*K736)+(Projection!$K$20+MAX(0,Projection!$J$24-T736)/Projection!$C$4-Projection!$K$21)*EXP($C$5+SQRT($C$4)*K736)^0.5</f>
        <v/>
      </c>
      <c r="V736" s="17">
        <f>U736*EXP($C$5+SQRT($C$4)*L736)+(Projection!$L$20+MAX(0,Projection!$K$24-U736)/Projection!$C$4-Projection!$L$21)*EXP($C$5+SQRT($C$4)*L736)^0.5</f>
        <v/>
      </c>
      <c r="W736" s="13">
        <f>M736/Projection!$C$24</f>
        <v/>
      </c>
      <c r="X736" s="13">
        <f>N736/Projection!$D$24</f>
        <v/>
      </c>
      <c r="Y736" s="13">
        <f>O736/Projection!$E$24</f>
        <v/>
      </c>
      <c r="Z736" s="13">
        <f>P736/Projection!$F$24</f>
        <v/>
      </c>
      <c r="AA736" s="13">
        <f>Q736/Projection!$G$24</f>
        <v/>
      </c>
      <c r="AB736" s="13">
        <f>R736/Projection!$H$24</f>
        <v/>
      </c>
      <c r="AC736" s="13">
        <f>S736/Projection!$I$24</f>
        <v/>
      </c>
      <c r="AD736" s="13">
        <f>T736/Projection!$J$24</f>
        <v/>
      </c>
      <c r="AE736" s="13">
        <f>U736/Projection!$K$24</f>
        <v/>
      </c>
      <c r="AF736" s="13">
        <f>V736/Projection!$L$24</f>
        <v/>
      </c>
      <c r="AG736" s="13">
        <f>MIN(W736:AF736)</f>
        <v/>
      </c>
    </row>
    <row r="737">
      <c r="B737" s="2" t="n">
        <v>724</v>
      </c>
      <c r="C737" s="20" t="n">
        <v>-0.517081</v>
      </c>
      <c r="D737" s="20" t="n">
        <v>0.066205</v>
      </c>
      <c r="E737" s="20" t="n">
        <v>1.478709</v>
      </c>
      <c r="F737" s="20" t="n">
        <v>0.230819</v>
      </c>
      <c r="G737" s="20" t="n">
        <v>0.722655</v>
      </c>
      <c r="H737" s="20" t="n">
        <v>0.011246</v>
      </c>
      <c r="I737" s="20" t="n">
        <v>-0.256062</v>
      </c>
      <c r="J737" s="20" t="n">
        <v>0.385244</v>
      </c>
      <c r="K737" s="20" t="n">
        <v>2.608192</v>
      </c>
      <c r="L737" s="20" t="n">
        <v>0.596763</v>
      </c>
      <c r="M737" s="17">
        <f>Projection!$C$13*EXP($C$5+SQRT($C$4)*C737)+(Projection!$C$20+MAX(0,Projection!$C$14-Projection!$C$13)/Projection!$C$4-Projection!$C$21)*EXP($C$5+SQRT($C$4)*C737)^0.5</f>
        <v/>
      </c>
      <c r="N737" s="17">
        <f>M737*EXP($C$5+SQRT($C$4)*D737)+(Projection!$D$20+MAX(0,Projection!$C$24-M737)/Projection!$C$4-Projection!$D$21)*EXP($C$5+SQRT($C$4)*D737)^0.5</f>
        <v/>
      </c>
      <c r="O737" s="17">
        <f>N737*EXP($C$5+SQRT($C$4)*E737)+(Projection!$E$20+MAX(0,Projection!$D$24-N737)/Projection!$C$4-Projection!$E$21)*EXP($C$5+SQRT($C$4)*E737)^0.5</f>
        <v/>
      </c>
      <c r="P737" s="17">
        <f>O737*EXP($C$5+SQRT($C$4)*F737)+(Projection!$F$20+MAX(0,Projection!$E$24-O737)/Projection!$C$4-Projection!$F$21)*EXP($C$5+SQRT($C$4)*F737)^0.5</f>
        <v/>
      </c>
      <c r="Q737" s="17">
        <f>P737*EXP($C$5+SQRT($C$4)*G737)+(Projection!$G$20+MAX(0,Projection!$F$24-P737)/Projection!$C$4-Projection!$G$21)*EXP($C$5+SQRT($C$4)*G737)^0.5</f>
        <v/>
      </c>
      <c r="R737" s="17">
        <f>Q737*EXP($C$5+SQRT($C$4)*H737)+(Projection!$H$20+MAX(0,Projection!$G$24-Q737)/Projection!$C$4-Projection!$H$21)*EXP($C$5+SQRT($C$4)*H737)^0.5</f>
        <v/>
      </c>
      <c r="S737" s="17">
        <f>R737*EXP($C$5+SQRT($C$4)*I737)+(Projection!$I$20+MAX(0,Projection!$H$24-R737)/Projection!$C$4-Projection!$I$21)*EXP($C$5+SQRT($C$4)*I737)^0.5</f>
        <v/>
      </c>
      <c r="T737" s="17">
        <f>S737*EXP($C$5+SQRT($C$4)*J737)+(Projection!$J$20+MAX(0,Projection!$I$24-S737)/Projection!$C$4-Projection!$J$21)*EXP($C$5+SQRT($C$4)*J737)^0.5</f>
        <v/>
      </c>
      <c r="U737" s="17">
        <f>T737*EXP($C$5+SQRT($C$4)*K737)+(Projection!$K$20+MAX(0,Projection!$J$24-T737)/Projection!$C$4-Projection!$K$21)*EXP($C$5+SQRT($C$4)*K737)^0.5</f>
        <v/>
      </c>
      <c r="V737" s="17">
        <f>U737*EXP($C$5+SQRT($C$4)*L737)+(Projection!$L$20+MAX(0,Projection!$K$24-U737)/Projection!$C$4-Projection!$L$21)*EXP($C$5+SQRT($C$4)*L737)^0.5</f>
        <v/>
      </c>
      <c r="W737" s="13">
        <f>M737/Projection!$C$24</f>
        <v/>
      </c>
      <c r="X737" s="13">
        <f>N737/Projection!$D$24</f>
        <v/>
      </c>
      <c r="Y737" s="13">
        <f>O737/Projection!$E$24</f>
        <v/>
      </c>
      <c r="Z737" s="13">
        <f>P737/Projection!$F$24</f>
        <v/>
      </c>
      <c r="AA737" s="13">
        <f>Q737/Projection!$G$24</f>
        <v/>
      </c>
      <c r="AB737" s="13">
        <f>R737/Projection!$H$24</f>
        <v/>
      </c>
      <c r="AC737" s="13">
        <f>S737/Projection!$I$24</f>
        <v/>
      </c>
      <c r="AD737" s="13">
        <f>T737/Projection!$J$24</f>
        <v/>
      </c>
      <c r="AE737" s="13">
        <f>U737/Projection!$K$24</f>
        <v/>
      </c>
      <c r="AF737" s="13">
        <f>V737/Projection!$L$24</f>
        <v/>
      </c>
      <c r="AG737" s="13">
        <f>MIN(W737:AF737)</f>
        <v/>
      </c>
    </row>
    <row r="738">
      <c r="B738" s="2" t="n">
        <v>725</v>
      </c>
      <c r="C738" s="20" t="n">
        <v>-0.75442</v>
      </c>
      <c r="D738" s="20" t="n">
        <v>1.473015</v>
      </c>
      <c r="E738" s="20" t="n">
        <v>-0.848286</v>
      </c>
      <c r="F738" s="20" t="n">
        <v>1.093902</v>
      </c>
      <c r="G738" s="20" t="n">
        <v>2.989253</v>
      </c>
      <c r="H738" s="20" t="n">
        <v>0.274839</v>
      </c>
      <c r="I738" s="20" t="n">
        <v>-0.685397</v>
      </c>
      <c r="J738" s="20" t="n">
        <v>-1.297515</v>
      </c>
      <c r="K738" s="20" t="n">
        <v>0.712443</v>
      </c>
      <c r="L738" s="20" t="n">
        <v>-1.031435</v>
      </c>
      <c r="M738" s="17">
        <f>Projection!$C$13*EXP($C$5+SQRT($C$4)*C738)+(Projection!$C$20+MAX(0,Projection!$C$14-Projection!$C$13)/Projection!$C$4-Projection!$C$21)*EXP($C$5+SQRT($C$4)*C738)^0.5</f>
        <v/>
      </c>
      <c r="N738" s="17">
        <f>M738*EXP($C$5+SQRT($C$4)*D738)+(Projection!$D$20+MAX(0,Projection!$C$24-M738)/Projection!$C$4-Projection!$D$21)*EXP($C$5+SQRT($C$4)*D738)^0.5</f>
        <v/>
      </c>
      <c r="O738" s="17">
        <f>N738*EXP($C$5+SQRT($C$4)*E738)+(Projection!$E$20+MAX(0,Projection!$D$24-N738)/Projection!$C$4-Projection!$E$21)*EXP($C$5+SQRT($C$4)*E738)^0.5</f>
        <v/>
      </c>
      <c r="P738" s="17">
        <f>O738*EXP($C$5+SQRT($C$4)*F738)+(Projection!$F$20+MAX(0,Projection!$E$24-O738)/Projection!$C$4-Projection!$F$21)*EXP($C$5+SQRT($C$4)*F738)^0.5</f>
        <v/>
      </c>
      <c r="Q738" s="17">
        <f>P738*EXP($C$5+SQRT($C$4)*G738)+(Projection!$G$20+MAX(0,Projection!$F$24-P738)/Projection!$C$4-Projection!$G$21)*EXP($C$5+SQRT($C$4)*G738)^0.5</f>
        <v/>
      </c>
      <c r="R738" s="17">
        <f>Q738*EXP($C$5+SQRT($C$4)*H738)+(Projection!$H$20+MAX(0,Projection!$G$24-Q738)/Projection!$C$4-Projection!$H$21)*EXP($C$5+SQRT($C$4)*H738)^0.5</f>
        <v/>
      </c>
      <c r="S738" s="17">
        <f>R738*EXP($C$5+SQRT($C$4)*I738)+(Projection!$I$20+MAX(0,Projection!$H$24-R738)/Projection!$C$4-Projection!$I$21)*EXP($C$5+SQRT($C$4)*I738)^0.5</f>
        <v/>
      </c>
      <c r="T738" s="17">
        <f>S738*EXP($C$5+SQRT($C$4)*J738)+(Projection!$J$20+MAX(0,Projection!$I$24-S738)/Projection!$C$4-Projection!$J$21)*EXP($C$5+SQRT($C$4)*J738)^0.5</f>
        <v/>
      </c>
      <c r="U738" s="17">
        <f>T738*EXP($C$5+SQRT($C$4)*K738)+(Projection!$K$20+MAX(0,Projection!$J$24-T738)/Projection!$C$4-Projection!$K$21)*EXP($C$5+SQRT($C$4)*K738)^0.5</f>
        <v/>
      </c>
      <c r="V738" s="17">
        <f>U738*EXP($C$5+SQRT($C$4)*L738)+(Projection!$L$20+MAX(0,Projection!$K$24-U738)/Projection!$C$4-Projection!$L$21)*EXP($C$5+SQRT($C$4)*L738)^0.5</f>
        <v/>
      </c>
      <c r="W738" s="13">
        <f>M738/Projection!$C$24</f>
        <v/>
      </c>
      <c r="X738" s="13">
        <f>N738/Projection!$D$24</f>
        <v/>
      </c>
      <c r="Y738" s="13">
        <f>O738/Projection!$E$24</f>
        <v/>
      </c>
      <c r="Z738" s="13">
        <f>P738/Projection!$F$24</f>
        <v/>
      </c>
      <c r="AA738" s="13">
        <f>Q738/Projection!$G$24</f>
        <v/>
      </c>
      <c r="AB738" s="13">
        <f>R738/Projection!$H$24</f>
        <v/>
      </c>
      <c r="AC738" s="13">
        <f>S738/Projection!$I$24</f>
        <v/>
      </c>
      <c r="AD738" s="13">
        <f>T738/Projection!$J$24</f>
        <v/>
      </c>
      <c r="AE738" s="13">
        <f>U738/Projection!$K$24</f>
        <v/>
      </c>
      <c r="AF738" s="13">
        <f>V738/Projection!$L$24</f>
        <v/>
      </c>
      <c r="AG738" s="13">
        <f>MIN(W738:AF738)</f>
        <v/>
      </c>
    </row>
    <row r="739">
      <c r="B739" s="2" t="n">
        <v>726</v>
      </c>
      <c r="C739" s="20" t="n">
        <v>0.907551</v>
      </c>
      <c r="D739" s="20" t="n">
        <v>-1.967616</v>
      </c>
      <c r="E739" s="20" t="n">
        <v>0.9632579999999999</v>
      </c>
      <c r="F739" s="20" t="n">
        <v>1.949304</v>
      </c>
      <c r="G739" s="20" t="n">
        <v>0.07033200000000001</v>
      </c>
      <c r="H739" s="20" t="n">
        <v>0.198102</v>
      </c>
      <c r="I739" s="20" t="n">
        <v>0.053999</v>
      </c>
      <c r="J739" s="20" t="n">
        <v>1.815946</v>
      </c>
      <c r="K739" s="20" t="n">
        <v>-0.08574</v>
      </c>
      <c r="L739" s="20" t="n">
        <v>-0.116993</v>
      </c>
      <c r="M739" s="17">
        <f>Projection!$C$13*EXP($C$5+SQRT($C$4)*C739)+(Projection!$C$20+MAX(0,Projection!$C$14-Projection!$C$13)/Projection!$C$4-Projection!$C$21)*EXP($C$5+SQRT($C$4)*C739)^0.5</f>
        <v/>
      </c>
      <c r="N739" s="17">
        <f>M739*EXP($C$5+SQRT($C$4)*D739)+(Projection!$D$20+MAX(0,Projection!$C$24-M739)/Projection!$C$4-Projection!$D$21)*EXP($C$5+SQRT($C$4)*D739)^0.5</f>
        <v/>
      </c>
      <c r="O739" s="17">
        <f>N739*EXP($C$5+SQRT($C$4)*E739)+(Projection!$E$20+MAX(0,Projection!$D$24-N739)/Projection!$C$4-Projection!$E$21)*EXP($C$5+SQRT($C$4)*E739)^0.5</f>
        <v/>
      </c>
      <c r="P739" s="17">
        <f>O739*EXP($C$5+SQRT($C$4)*F739)+(Projection!$F$20+MAX(0,Projection!$E$24-O739)/Projection!$C$4-Projection!$F$21)*EXP($C$5+SQRT($C$4)*F739)^0.5</f>
        <v/>
      </c>
      <c r="Q739" s="17">
        <f>P739*EXP($C$5+SQRT($C$4)*G739)+(Projection!$G$20+MAX(0,Projection!$F$24-P739)/Projection!$C$4-Projection!$G$21)*EXP($C$5+SQRT($C$4)*G739)^0.5</f>
        <v/>
      </c>
      <c r="R739" s="17">
        <f>Q739*EXP($C$5+SQRT($C$4)*H739)+(Projection!$H$20+MAX(0,Projection!$G$24-Q739)/Projection!$C$4-Projection!$H$21)*EXP($C$5+SQRT($C$4)*H739)^0.5</f>
        <v/>
      </c>
      <c r="S739" s="17">
        <f>R739*EXP($C$5+SQRT($C$4)*I739)+(Projection!$I$20+MAX(0,Projection!$H$24-R739)/Projection!$C$4-Projection!$I$21)*EXP($C$5+SQRT($C$4)*I739)^0.5</f>
        <v/>
      </c>
      <c r="T739" s="17">
        <f>S739*EXP($C$5+SQRT($C$4)*J739)+(Projection!$J$20+MAX(0,Projection!$I$24-S739)/Projection!$C$4-Projection!$J$21)*EXP($C$5+SQRT($C$4)*J739)^0.5</f>
        <v/>
      </c>
      <c r="U739" s="17">
        <f>T739*EXP($C$5+SQRT($C$4)*K739)+(Projection!$K$20+MAX(0,Projection!$J$24-T739)/Projection!$C$4-Projection!$K$21)*EXP($C$5+SQRT($C$4)*K739)^0.5</f>
        <v/>
      </c>
      <c r="V739" s="17">
        <f>U739*EXP($C$5+SQRT($C$4)*L739)+(Projection!$L$20+MAX(0,Projection!$K$24-U739)/Projection!$C$4-Projection!$L$21)*EXP($C$5+SQRT($C$4)*L739)^0.5</f>
        <v/>
      </c>
      <c r="W739" s="13">
        <f>M739/Projection!$C$24</f>
        <v/>
      </c>
      <c r="X739" s="13">
        <f>N739/Projection!$D$24</f>
        <v/>
      </c>
      <c r="Y739" s="13">
        <f>O739/Projection!$E$24</f>
        <v/>
      </c>
      <c r="Z739" s="13">
        <f>P739/Projection!$F$24</f>
        <v/>
      </c>
      <c r="AA739" s="13">
        <f>Q739/Projection!$G$24</f>
        <v/>
      </c>
      <c r="AB739" s="13">
        <f>R739/Projection!$H$24</f>
        <v/>
      </c>
      <c r="AC739" s="13">
        <f>S739/Projection!$I$24</f>
        <v/>
      </c>
      <c r="AD739" s="13">
        <f>T739/Projection!$J$24</f>
        <v/>
      </c>
      <c r="AE739" s="13">
        <f>U739/Projection!$K$24</f>
        <v/>
      </c>
      <c r="AF739" s="13">
        <f>V739/Projection!$L$24</f>
        <v/>
      </c>
      <c r="AG739" s="13">
        <f>MIN(W739:AF739)</f>
        <v/>
      </c>
    </row>
    <row r="740">
      <c r="B740" s="2" t="n">
        <v>727</v>
      </c>
      <c r="C740" s="20" t="n">
        <v>1.606495</v>
      </c>
      <c r="D740" s="20" t="n">
        <v>0.604778</v>
      </c>
      <c r="E740" s="20" t="n">
        <v>-0.008322</v>
      </c>
      <c r="F740" s="20" t="n">
        <v>1.119481</v>
      </c>
      <c r="G740" s="20" t="n">
        <v>2.070221</v>
      </c>
      <c r="H740" s="20" t="n">
        <v>0.390708</v>
      </c>
      <c r="I740" s="20" t="n">
        <v>-0.152203</v>
      </c>
      <c r="J740" s="20" t="n">
        <v>-0.507652</v>
      </c>
      <c r="K740" s="20" t="n">
        <v>-0.601021</v>
      </c>
      <c r="L740" s="20" t="n">
        <v>-1.889194</v>
      </c>
      <c r="M740" s="17">
        <f>Projection!$C$13*EXP($C$5+SQRT($C$4)*C740)+(Projection!$C$20+MAX(0,Projection!$C$14-Projection!$C$13)/Projection!$C$4-Projection!$C$21)*EXP($C$5+SQRT($C$4)*C740)^0.5</f>
        <v/>
      </c>
      <c r="N740" s="17">
        <f>M740*EXP($C$5+SQRT($C$4)*D740)+(Projection!$D$20+MAX(0,Projection!$C$24-M740)/Projection!$C$4-Projection!$D$21)*EXP($C$5+SQRT($C$4)*D740)^0.5</f>
        <v/>
      </c>
      <c r="O740" s="17">
        <f>N740*EXP($C$5+SQRT($C$4)*E740)+(Projection!$E$20+MAX(0,Projection!$D$24-N740)/Projection!$C$4-Projection!$E$21)*EXP($C$5+SQRT($C$4)*E740)^0.5</f>
        <v/>
      </c>
      <c r="P740" s="17">
        <f>O740*EXP($C$5+SQRT($C$4)*F740)+(Projection!$F$20+MAX(0,Projection!$E$24-O740)/Projection!$C$4-Projection!$F$21)*EXP($C$5+SQRT($C$4)*F740)^0.5</f>
        <v/>
      </c>
      <c r="Q740" s="17">
        <f>P740*EXP($C$5+SQRT($C$4)*G740)+(Projection!$G$20+MAX(0,Projection!$F$24-P740)/Projection!$C$4-Projection!$G$21)*EXP($C$5+SQRT($C$4)*G740)^0.5</f>
        <v/>
      </c>
      <c r="R740" s="17">
        <f>Q740*EXP($C$5+SQRT($C$4)*H740)+(Projection!$H$20+MAX(0,Projection!$G$24-Q740)/Projection!$C$4-Projection!$H$21)*EXP($C$5+SQRT($C$4)*H740)^0.5</f>
        <v/>
      </c>
      <c r="S740" s="17">
        <f>R740*EXP($C$5+SQRT($C$4)*I740)+(Projection!$I$20+MAX(0,Projection!$H$24-R740)/Projection!$C$4-Projection!$I$21)*EXP($C$5+SQRT($C$4)*I740)^0.5</f>
        <v/>
      </c>
      <c r="T740" s="17">
        <f>S740*EXP($C$5+SQRT($C$4)*J740)+(Projection!$J$20+MAX(0,Projection!$I$24-S740)/Projection!$C$4-Projection!$J$21)*EXP($C$5+SQRT($C$4)*J740)^0.5</f>
        <v/>
      </c>
      <c r="U740" s="17">
        <f>T740*EXP($C$5+SQRT($C$4)*K740)+(Projection!$K$20+MAX(0,Projection!$J$24-T740)/Projection!$C$4-Projection!$K$21)*EXP($C$5+SQRT($C$4)*K740)^0.5</f>
        <v/>
      </c>
      <c r="V740" s="17">
        <f>U740*EXP($C$5+SQRT($C$4)*L740)+(Projection!$L$20+MAX(0,Projection!$K$24-U740)/Projection!$C$4-Projection!$L$21)*EXP($C$5+SQRT($C$4)*L740)^0.5</f>
        <v/>
      </c>
      <c r="W740" s="13">
        <f>M740/Projection!$C$24</f>
        <v/>
      </c>
      <c r="X740" s="13">
        <f>N740/Projection!$D$24</f>
        <v/>
      </c>
      <c r="Y740" s="13">
        <f>O740/Projection!$E$24</f>
        <v/>
      </c>
      <c r="Z740" s="13">
        <f>P740/Projection!$F$24</f>
        <v/>
      </c>
      <c r="AA740" s="13">
        <f>Q740/Projection!$G$24</f>
        <v/>
      </c>
      <c r="AB740" s="13">
        <f>R740/Projection!$H$24</f>
        <v/>
      </c>
      <c r="AC740" s="13">
        <f>S740/Projection!$I$24</f>
        <v/>
      </c>
      <c r="AD740" s="13">
        <f>T740/Projection!$J$24</f>
        <v/>
      </c>
      <c r="AE740" s="13">
        <f>U740/Projection!$K$24</f>
        <v/>
      </c>
      <c r="AF740" s="13">
        <f>V740/Projection!$L$24</f>
        <v/>
      </c>
      <c r="AG740" s="13">
        <f>MIN(W740:AF740)</f>
        <v/>
      </c>
    </row>
    <row r="741">
      <c r="B741" s="2" t="n">
        <v>728</v>
      </c>
      <c r="C741" s="20" t="n">
        <v>-0.827734</v>
      </c>
      <c r="D741" s="20" t="n">
        <v>-0.274734</v>
      </c>
      <c r="E741" s="20" t="n">
        <v>0.244167</v>
      </c>
      <c r="F741" s="20" t="n">
        <v>-1.432238</v>
      </c>
      <c r="G741" s="20" t="n">
        <v>-0.767725</v>
      </c>
      <c r="H741" s="20" t="n">
        <v>0.16315</v>
      </c>
      <c r="I741" s="20" t="n">
        <v>-0.757071</v>
      </c>
      <c r="J741" s="20" t="n">
        <v>0.6625490000000001</v>
      </c>
      <c r="K741" s="20" t="n">
        <v>0.5449079999999999</v>
      </c>
      <c r="L741" s="20" t="n">
        <v>0.481086</v>
      </c>
      <c r="M741" s="17">
        <f>Projection!$C$13*EXP($C$5+SQRT($C$4)*C741)+(Projection!$C$20+MAX(0,Projection!$C$14-Projection!$C$13)/Projection!$C$4-Projection!$C$21)*EXP($C$5+SQRT($C$4)*C741)^0.5</f>
        <v/>
      </c>
      <c r="N741" s="17">
        <f>M741*EXP($C$5+SQRT($C$4)*D741)+(Projection!$D$20+MAX(0,Projection!$C$24-M741)/Projection!$C$4-Projection!$D$21)*EXP($C$5+SQRT($C$4)*D741)^0.5</f>
        <v/>
      </c>
      <c r="O741" s="17">
        <f>N741*EXP($C$5+SQRT($C$4)*E741)+(Projection!$E$20+MAX(0,Projection!$D$24-N741)/Projection!$C$4-Projection!$E$21)*EXP($C$5+SQRT($C$4)*E741)^0.5</f>
        <v/>
      </c>
      <c r="P741" s="17">
        <f>O741*EXP($C$5+SQRT($C$4)*F741)+(Projection!$F$20+MAX(0,Projection!$E$24-O741)/Projection!$C$4-Projection!$F$21)*EXP($C$5+SQRT($C$4)*F741)^0.5</f>
        <v/>
      </c>
      <c r="Q741" s="17">
        <f>P741*EXP($C$5+SQRT($C$4)*G741)+(Projection!$G$20+MAX(0,Projection!$F$24-P741)/Projection!$C$4-Projection!$G$21)*EXP($C$5+SQRT($C$4)*G741)^0.5</f>
        <v/>
      </c>
      <c r="R741" s="17">
        <f>Q741*EXP($C$5+SQRT($C$4)*H741)+(Projection!$H$20+MAX(0,Projection!$G$24-Q741)/Projection!$C$4-Projection!$H$21)*EXP($C$5+SQRT($C$4)*H741)^0.5</f>
        <v/>
      </c>
      <c r="S741" s="17">
        <f>R741*EXP($C$5+SQRT($C$4)*I741)+(Projection!$I$20+MAX(0,Projection!$H$24-R741)/Projection!$C$4-Projection!$I$21)*EXP($C$5+SQRT($C$4)*I741)^0.5</f>
        <v/>
      </c>
      <c r="T741" s="17">
        <f>S741*EXP($C$5+SQRT($C$4)*J741)+(Projection!$J$20+MAX(0,Projection!$I$24-S741)/Projection!$C$4-Projection!$J$21)*EXP($C$5+SQRT($C$4)*J741)^0.5</f>
        <v/>
      </c>
      <c r="U741" s="17">
        <f>T741*EXP($C$5+SQRT($C$4)*K741)+(Projection!$K$20+MAX(0,Projection!$J$24-T741)/Projection!$C$4-Projection!$K$21)*EXP($C$5+SQRT($C$4)*K741)^0.5</f>
        <v/>
      </c>
      <c r="V741" s="17">
        <f>U741*EXP($C$5+SQRT($C$4)*L741)+(Projection!$L$20+MAX(0,Projection!$K$24-U741)/Projection!$C$4-Projection!$L$21)*EXP($C$5+SQRT($C$4)*L741)^0.5</f>
        <v/>
      </c>
      <c r="W741" s="13">
        <f>M741/Projection!$C$24</f>
        <v/>
      </c>
      <c r="X741" s="13">
        <f>N741/Projection!$D$24</f>
        <v/>
      </c>
      <c r="Y741" s="13">
        <f>O741/Projection!$E$24</f>
        <v/>
      </c>
      <c r="Z741" s="13">
        <f>P741/Projection!$F$24</f>
        <v/>
      </c>
      <c r="AA741" s="13">
        <f>Q741/Projection!$G$24</f>
        <v/>
      </c>
      <c r="AB741" s="13">
        <f>R741/Projection!$H$24</f>
        <v/>
      </c>
      <c r="AC741" s="13">
        <f>S741/Projection!$I$24</f>
        <v/>
      </c>
      <c r="AD741" s="13">
        <f>T741/Projection!$J$24</f>
        <v/>
      </c>
      <c r="AE741" s="13">
        <f>U741/Projection!$K$24</f>
        <v/>
      </c>
      <c r="AF741" s="13">
        <f>V741/Projection!$L$24</f>
        <v/>
      </c>
      <c r="AG741" s="13">
        <f>MIN(W741:AF741)</f>
        <v/>
      </c>
    </row>
    <row r="742">
      <c r="B742" s="2" t="n">
        <v>729</v>
      </c>
      <c r="C742" s="20" t="n">
        <v>0.588008</v>
      </c>
      <c r="D742" s="20" t="n">
        <v>2.021417</v>
      </c>
      <c r="E742" s="20" t="n">
        <v>0.525129</v>
      </c>
      <c r="F742" s="20" t="n">
        <v>-0.876132</v>
      </c>
      <c r="G742" s="20" t="n">
        <v>-2.178287</v>
      </c>
      <c r="H742" s="20" t="n">
        <v>0.544382</v>
      </c>
      <c r="I742" s="20" t="n">
        <v>0.226327</v>
      </c>
      <c r="J742" s="20" t="n">
        <v>0.100126</v>
      </c>
      <c r="K742" s="20" t="n">
        <v>-0.542689</v>
      </c>
      <c r="L742" s="20" t="n">
        <v>-1.724183</v>
      </c>
      <c r="M742" s="17">
        <f>Projection!$C$13*EXP($C$5+SQRT($C$4)*C742)+(Projection!$C$20+MAX(0,Projection!$C$14-Projection!$C$13)/Projection!$C$4-Projection!$C$21)*EXP($C$5+SQRT($C$4)*C742)^0.5</f>
        <v/>
      </c>
      <c r="N742" s="17">
        <f>M742*EXP($C$5+SQRT($C$4)*D742)+(Projection!$D$20+MAX(0,Projection!$C$24-M742)/Projection!$C$4-Projection!$D$21)*EXP($C$5+SQRT($C$4)*D742)^0.5</f>
        <v/>
      </c>
      <c r="O742" s="17">
        <f>N742*EXP($C$5+SQRT($C$4)*E742)+(Projection!$E$20+MAX(0,Projection!$D$24-N742)/Projection!$C$4-Projection!$E$21)*EXP($C$5+SQRT($C$4)*E742)^0.5</f>
        <v/>
      </c>
      <c r="P742" s="17">
        <f>O742*EXP($C$5+SQRT($C$4)*F742)+(Projection!$F$20+MAX(0,Projection!$E$24-O742)/Projection!$C$4-Projection!$F$21)*EXP($C$5+SQRT($C$4)*F742)^0.5</f>
        <v/>
      </c>
      <c r="Q742" s="17">
        <f>P742*EXP($C$5+SQRT($C$4)*G742)+(Projection!$G$20+MAX(0,Projection!$F$24-P742)/Projection!$C$4-Projection!$G$21)*EXP($C$5+SQRT($C$4)*G742)^0.5</f>
        <v/>
      </c>
      <c r="R742" s="17">
        <f>Q742*EXP($C$5+SQRT($C$4)*H742)+(Projection!$H$20+MAX(0,Projection!$G$24-Q742)/Projection!$C$4-Projection!$H$21)*EXP($C$5+SQRT($C$4)*H742)^0.5</f>
        <v/>
      </c>
      <c r="S742" s="17">
        <f>R742*EXP($C$5+SQRT($C$4)*I742)+(Projection!$I$20+MAX(0,Projection!$H$24-R742)/Projection!$C$4-Projection!$I$21)*EXP($C$5+SQRT($C$4)*I742)^0.5</f>
        <v/>
      </c>
      <c r="T742" s="17">
        <f>S742*EXP($C$5+SQRT($C$4)*J742)+(Projection!$J$20+MAX(0,Projection!$I$24-S742)/Projection!$C$4-Projection!$J$21)*EXP($C$5+SQRT($C$4)*J742)^0.5</f>
        <v/>
      </c>
      <c r="U742" s="17">
        <f>T742*EXP($C$5+SQRT($C$4)*K742)+(Projection!$K$20+MAX(0,Projection!$J$24-T742)/Projection!$C$4-Projection!$K$21)*EXP($C$5+SQRT($C$4)*K742)^0.5</f>
        <v/>
      </c>
      <c r="V742" s="17">
        <f>U742*EXP($C$5+SQRT($C$4)*L742)+(Projection!$L$20+MAX(0,Projection!$K$24-U742)/Projection!$C$4-Projection!$L$21)*EXP($C$5+SQRT($C$4)*L742)^0.5</f>
        <v/>
      </c>
      <c r="W742" s="13">
        <f>M742/Projection!$C$24</f>
        <v/>
      </c>
      <c r="X742" s="13">
        <f>N742/Projection!$D$24</f>
        <v/>
      </c>
      <c r="Y742" s="13">
        <f>O742/Projection!$E$24</f>
        <v/>
      </c>
      <c r="Z742" s="13">
        <f>P742/Projection!$F$24</f>
        <v/>
      </c>
      <c r="AA742" s="13">
        <f>Q742/Projection!$G$24</f>
        <v/>
      </c>
      <c r="AB742" s="13">
        <f>R742/Projection!$H$24</f>
        <v/>
      </c>
      <c r="AC742" s="13">
        <f>S742/Projection!$I$24</f>
        <v/>
      </c>
      <c r="AD742" s="13">
        <f>T742/Projection!$J$24</f>
        <v/>
      </c>
      <c r="AE742" s="13">
        <f>U742/Projection!$K$24</f>
        <v/>
      </c>
      <c r="AF742" s="13">
        <f>V742/Projection!$L$24</f>
        <v/>
      </c>
      <c r="AG742" s="13">
        <f>MIN(W742:AF742)</f>
        <v/>
      </c>
    </row>
    <row r="743">
      <c r="B743" s="2" t="n">
        <v>730</v>
      </c>
      <c r="C743" s="20" t="n">
        <v>1.012448</v>
      </c>
      <c r="D743" s="20" t="n">
        <v>-0.110635</v>
      </c>
      <c r="E743" s="20" t="n">
        <v>-0.249903</v>
      </c>
      <c r="F743" s="20" t="n">
        <v>1.4387</v>
      </c>
      <c r="G743" s="20" t="n">
        <v>0.343143</v>
      </c>
      <c r="H743" s="20" t="n">
        <v>0.06463000000000001</v>
      </c>
      <c r="I743" s="20" t="n">
        <v>1.36113</v>
      </c>
      <c r="J743" s="20" t="n">
        <v>-0.457042</v>
      </c>
      <c r="K743" s="20" t="n">
        <v>0.9487100000000001</v>
      </c>
      <c r="L743" s="20" t="n">
        <v>0.299202</v>
      </c>
      <c r="M743" s="17">
        <f>Projection!$C$13*EXP($C$5+SQRT($C$4)*C743)+(Projection!$C$20+MAX(0,Projection!$C$14-Projection!$C$13)/Projection!$C$4-Projection!$C$21)*EXP($C$5+SQRT($C$4)*C743)^0.5</f>
        <v/>
      </c>
      <c r="N743" s="17">
        <f>M743*EXP($C$5+SQRT($C$4)*D743)+(Projection!$D$20+MAX(0,Projection!$C$24-M743)/Projection!$C$4-Projection!$D$21)*EXP($C$5+SQRT($C$4)*D743)^0.5</f>
        <v/>
      </c>
      <c r="O743" s="17">
        <f>N743*EXP($C$5+SQRT($C$4)*E743)+(Projection!$E$20+MAX(0,Projection!$D$24-N743)/Projection!$C$4-Projection!$E$21)*EXP($C$5+SQRT($C$4)*E743)^0.5</f>
        <v/>
      </c>
      <c r="P743" s="17">
        <f>O743*EXP($C$5+SQRT($C$4)*F743)+(Projection!$F$20+MAX(0,Projection!$E$24-O743)/Projection!$C$4-Projection!$F$21)*EXP($C$5+SQRT($C$4)*F743)^0.5</f>
        <v/>
      </c>
      <c r="Q743" s="17">
        <f>P743*EXP($C$5+SQRT($C$4)*G743)+(Projection!$G$20+MAX(0,Projection!$F$24-P743)/Projection!$C$4-Projection!$G$21)*EXP($C$5+SQRT($C$4)*G743)^0.5</f>
        <v/>
      </c>
      <c r="R743" s="17">
        <f>Q743*EXP($C$5+SQRT($C$4)*H743)+(Projection!$H$20+MAX(0,Projection!$G$24-Q743)/Projection!$C$4-Projection!$H$21)*EXP($C$5+SQRT($C$4)*H743)^0.5</f>
        <v/>
      </c>
      <c r="S743" s="17">
        <f>R743*EXP($C$5+SQRT($C$4)*I743)+(Projection!$I$20+MAX(0,Projection!$H$24-R743)/Projection!$C$4-Projection!$I$21)*EXP($C$5+SQRT($C$4)*I743)^0.5</f>
        <v/>
      </c>
      <c r="T743" s="17">
        <f>S743*EXP($C$5+SQRT($C$4)*J743)+(Projection!$J$20+MAX(0,Projection!$I$24-S743)/Projection!$C$4-Projection!$J$21)*EXP($C$5+SQRT($C$4)*J743)^0.5</f>
        <v/>
      </c>
      <c r="U743" s="17">
        <f>T743*EXP($C$5+SQRT($C$4)*K743)+(Projection!$K$20+MAX(0,Projection!$J$24-T743)/Projection!$C$4-Projection!$K$21)*EXP($C$5+SQRT($C$4)*K743)^0.5</f>
        <v/>
      </c>
      <c r="V743" s="17">
        <f>U743*EXP($C$5+SQRT($C$4)*L743)+(Projection!$L$20+MAX(0,Projection!$K$24-U743)/Projection!$C$4-Projection!$L$21)*EXP($C$5+SQRT($C$4)*L743)^0.5</f>
        <v/>
      </c>
      <c r="W743" s="13">
        <f>M743/Projection!$C$24</f>
        <v/>
      </c>
      <c r="X743" s="13">
        <f>N743/Projection!$D$24</f>
        <v/>
      </c>
      <c r="Y743" s="13">
        <f>O743/Projection!$E$24</f>
        <v/>
      </c>
      <c r="Z743" s="13">
        <f>P743/Projection!$F$24</f>
        <v/>
      </c>
      <c r="AA743" s="13">
        <f>Q743/Projection!$G$24</f>
        <v/>
      </c>
      <c r="AB743" s="13">
        <f>R743/Projection!$H$24</f>
        <v/>
      </c>
      <c r="AC743" s="13">
        <f>S743/Projection!$I$24</f>
        <v/>
      </c>
      <c r="AD743" s="13">
        <f>T743/Projection!$J$24</f>
        <v/>
      </c>
      <c r="AE743" s="13">
        <f>U743/Projection!$K$24</f>
        <v/>
      </c>
      <c r="AF743" s="13">
        <f>V743/Projection!$L$24</f>
        <v/>
      </c>
      <c r="AG743" s="13">
        <f>MIN(W743:AF743)</f>
        <v/>
      </c>
    </row>
    <row r="744">
      <c r="B744" s="2" t="n">
        <v>731</v>
      </c>
      <c r="C744" s="20" t="n">
        <v>0.645863</v>
      </c>
      <c r="D744" s="20" t="n">
        <v>-0.049298</v>
      </c>
      <c r="E744" s="20" t="n">
        <v>2.344928</v>
      </c>
      <c r="F744" s="20" t="n">
        <v>0.061804</v>
      </c>
      <c r="G744" s="20" t="n">
        <v>-0.813489</v>
      </c>
      <c r="H744" s="20" t="n">
        <v>-0.157183</v>
      </c>
      <c r="I744" s="20" t="n">
        <v>-0.874265</v>
      </c>
      <c r="J744" s="20" t="n">
        <v>0.548535</v>
      </c>
      <c r="K744" s="20" t="n">
        <v>1.357601</v>
      </c>
      <c r="L744" s="20" t="n">
        <v>1.032669</v>
      </c>
      <c r="M744" s="17">
        <f>Projection!$C$13*EXP($C$5+SQRT($C$4)*C744)+(Projection!$C$20+MAX(0,Projection!$C$14-Projection!$C$13)/Projection!$C$4-Projection!$C$21)*EXP($C$5+SQRT($C$4)*C744)^0.5</f>
        <v/>
      </c>
      <c r="N744" s="17">
        <f>M744*EXP($C$5+SQRT($C$4)*D744)+(Projection!$D$20+MAX(0,Projection!$C$24-M744)/Projection!$C$4-Projection!$D$21)*EXP($C$5+SQRT($C$4)*D744)^0.5</f>
        <v/>
      </c>
      <c r="O744" s="17">
        <f>N744*EXP($C$5+SQRT($C$4)*E744)+(Projection!$E$20+MAX(0,Projection!$D$24-N744)/Projection!$C$4-Projection!$E$21)*EXP($C$5+SQRT($C$4)*E744)^0.5</f>
        <v/>
      </c>
      <c r="P744" s="17">
        <f>O744*EXP($C$5+SQRT($C$4)*F744)+(Projection!$F$20+MAX(0,Projection!$E$24-O744)/Projection!$C$4-Projection!$F$21)*EXP($C$5+SQRT($C$4)*F744)^0.5</f>
        <v/>
      </c>
      <c r="Q744" s="17">
        <f>P744*EXP($C$5+SQRT($C$4)*G744)+(Projection!$G$20+MAX(0,Projection!$F$24-P744)/Projection!$C$4-Projection!$G$21)*EXP($C$5+SQRT($C$4)*G744)^0.5</f>
        <v/>
      </c>
      <c r="R744" s="17">
        <f>Q744*EXP($C$5+SQRT($C$4)*H744)+(Projection!$H$20+MAX(0,Projection!$G$24-Q744)/Projection!$C$4-Projection!$H$21)*EXP($C$5+SQRT($C$4)*H744)^0.5</f>
        <v/>
      </c>
      <c r="S744" s="17">
        <f>R744*EXP($C$5+SQRT($C$4)*I744)+(Projection!$I$20+MAX(0,Projection!$H$24-R744)/Projection!$C$4-Projection!$I$21)*EXP($C$5+SQRT($C$4)*I744)^0.5</f>
        <v/>
      </c>
      <c r="T744" s="17">
        <f>S744*EXP($C$5+SQRT($C$4)*J744)+(Projection!$J$20+MAX(0,Projection!$I$24-S744)/Projection!$C$4-Projection!$J$21)*EXP($C$5+SQRT($C$4)*J744)^0.5</f>
        <v/>
      </c>
      <c r="U744" s="17">
        <f>T744*EXP($C$5+SQRT($C$4)*K744)+(Projection!$K$20+MAX(0,Projection!$J$24-T744)/Projection!$C$4-Projection!$K$21)*EXP($C$5+SQRT($C$4)*K744)^0.5</f>
        <v/>
      </c>
      <c r="V744" s="17">
        <f>U744*EXP($C$5+SQRT($C$4)*L744)+(Projection!$L$20+MAX(0,Projection!$K$24-U744)/Projection!$C$4-Projection!$L$21)*EXP($C$5+SQRT($C$4)*L744)^0.5</f>
        <v/>
      </c>
      <c r="W744" s="13">
        <f>M744/Projection!$C$24</f>
        <v/>
      </c>
      <c r="X744" s="13">
        <f>N744/Projection!$D$24</f>
        <v/>
      </c>
      <c r="Y744" s="13">
        <f>O744/Projection!$E$24</f>
        <v/>
      </c>
      <c r="Z744" s="13">
        <f>P744/Projection!$F$24</f>
        <v/>
      </c>
      <c r="AA744" s="13">
        <f>Q744/Projection!$G$24</f>
        <v/>
      </c>
      <c r="AB744" s="13">
        <f>R744/Projection!$H$24</f>
        <v/>
      </c>
      <c r="AC744" s="13">
        <f>S744/Projection!$I$24</f>
        <v/>
      </c>
      <c r="AD744" s="13">
        <f>T744/Projection!$J$24</f>
        <v/>
      </c>
      <c r="AE744" s="13">
        <f>U744/Projection!$K$24</f>
        <v/>
      </c>
      <c r="AF744" s="13">
        <f>V744/Projection!$L$24</f>
        <v/>
      </c>
      <c r="AG744" s="13">
        <f>MIN(W744:AF744)</f>
        <v/>
      </c>
    </row>
    <row r="745">
      <c r="B745" s="2" t="n">
        <v>732</v>
      </c>
      <c r="C745" s="20" t="n">
        <v>3.13542</v>
      </c>
      <c r="D745" s="20" t="n">
        <v>0.824568</v>
      </c>
      <c r="E745" s="20" t="n">
        <v>-0.606511</v>
      </c>
      <c r="F745" s="20" t="n">
        <v>0.750194</v>
      </c>
      <c r="G745" s="20" t="n">
        <v>-0.9082750000000001</v>
      </c>
      <c r="H745" s="20" t="n">
        <v>-0.776437</v>
      </c>
      <c r="I745" s="20" t="n">
        <v>-0.849109</v>
      </c>
      <c r="J745" s="20" t="n">
        <v>-0.682855</v>
      </c>
      <c r="K745" s="20" t="n">
        <v>0.171631</v>
      </c>
      <c r="L745" s="20" t="n">
        <v>-0.716234</v>
      </c>
      <c r="M745" s="17">
        <f>Projection!$C$13*EXP($C$5+SQRT($C$4)*C745)+(Projection!$C$20+MAX(0,Projection!$C$14-Projection!$C$13)/Projection!$C$4-Projection!$C$21)*EXP($C$5+SQRT($C$4)*C745)^0.5</f>
        <v/>
      </c>
      <c r="N745" s="17">
        <f>M745*EXP($C$5+SQRT($C$4)*D745)+(Projection!$D$20+MAX(0,Projection!$C$24-M745)/Projection!$C$4-Projection!$D$21)*EXP($C$5+SQRT($C$4)*D745)^0.5</f>
        <v/>
      </c>
      <c r="O745" s="17">
        <f>N745*EXP($C$5+SQRT($C$4)*E745)+(Projection!$E$20+MAX(0,Projection!$D$24-N745)/Projection!$C$4-Projection!$E$21)*EXP($C$5+SQRT($C$4)*E745)^0.5</f>
        <v/>
      </c>
      <c r="P745" s="17">
        <f>O745*EXP($C$5+SQRT($C$4)*F745)+(Projection!$F$20+MAX(0,Projection!$E$24-O745)/Projection!$C$4-Projection!$F$21)*EXP($C$5+SQRT($C$4)*F745)^0.5</f>
        <v/>
      </c>
      <c r="Q745" s="17">
        <f>P745*EXP($C$5+SQRT($C$4)*G745)+(Projection!$G$20+MAX(0,Projection!$F$24-P745)/Projection!$C$4-Projection!$G$21)*EXP($C$5+SQRT($C$4)*G745)^0.5</f>
        <v/>
      </c>
      <c r="R745" s="17">
        <f>Q745*EXP($C$5+SQRT($C$4)*H745)+(Projection!$H$20+MAX(0,Projection!$G$24-Q745)/Projection!$C$4-Projection!$H$21)*EXP($C$5+SQRT($C$4)*H745)^0.5</f>
        <v/>
      </c>
      <c r="S745" s="17">
        <f>R745*EXP($C$5+SQRT($C$4)*I745)+(Projection!$I$20+MAX(0,Projection!$H$24-R745)/Projection!$C$4-Projection!$I$21)*EXP($C$5+SQRT($C$4)*I745)^0.5</f>
        <v/>
      </c>
      <c r="T745" s="17">
        <f>S745*EXP($C$5+SQRT($C$4)*J745)+(Projection!$J$20+MAX(0,Projection!$I$24-S745)/Projection!$C$4-Projection!$J$21)*EXP($C$5+SQRT($C$4)*J745)^0.5</f>
        <v/>
      </c>
      <c r="U745" s="17">
        <f>T745*EXP($C$5+SQRT($C$4)*K745)+(Projection!$K$20+MAX(0,Projection!$J$24-T745)/Projection!$C$4-Projection!$K$21)*EXP($C$5+SQRT($C$4)*K745)^0.5</f>
        <v/>
      </c>
      <c r="V745" s="17">
        <f>U745*EXP($C$5+SQRT($C$4)*L745)+(Projection!$L$20+MAX(0,Projection!$K$24-U745)/Projection!$C$4-Projection!$L$21)*EXP($C$5+SQRT($C$4)*L745)^0.5</f>
        <v/>
      </c>
      <c r="W745" s="13">
        <f>M745/Projection!$C$24</f>
        <v/>
      </c>
      <c r="X745" s="13">
        <f>N745/Projection!$D$24</f>
        <v/>
      </c>
      <c r="Y745" s="13">
        <f>O745/Projection!$E$24</f>
        <v/>
      </c>
      <c r="Z745" s="13">
        <f>P745/Projection!$F$24</f>
        <v/>
      </c>
      <c r="AA745" s="13">
        <f>Q745/Projection!$G$24</f>
        <v/>
      </c>
      <c r="AB745" s="13">
        <f>R745/Projection!$H$24</f>
        <v/>
      </c>
      <c r="AC745" s="13">
        <f>S745/Projection!$I$24</f>
        <v/>
      </c>
      <c r="AD745" s="13">
        <f>T745/Projection!$J$24</f>
        <v/>
      </c>
      <c r="AE745" s="13">
        <f>U745/Projection!$K$24</f>
        <v/>
      </c>
      <c r="AF745" s="13">
        <f>V745/Projection!$L$24</f>
        <v/>
      </c>
      <c r="AG745" s="13">
        <f>MIN(W745:AF745)</f>
        <v/>
      </c>
    </row>
    <row r="746">
      <c r="B746" s="2" t="n">
        <v>733</v>
      </c>
      <c r="C746" s="20" t="n">
        <v>-1.510127</v>
      </c>
      <c r="D746" s="20" t="n">
        <v>-0.101345</v>
      </c>
      <c r="E746" s="20" t="n">
        <v>0.475729</v>
      </c>
      <c r="F746" s="20" t="n">
        <v>0.987015</v>
      </c>
      <c r="G746" s="20" t="n">
        <v>0.995434</v>
      </c>
      <c r="H746" s="20" t="n">
        <v>-0.6871930000000001</v>
      </c>
      <c r="I746" s="20" t="n">
        <v>1.279066</v>
      </c>
      <c r="J746" s="20" t="n">
        <v>0.445394</v>
      </c>
      <c r="K746" s="20" t="n">
        <v>0.113338</v>
      </c>
      <c r="L746" s="20" t="n">
        <v>-0.03246</v>
      </c>
      <c r="M746" s="17">
        <f>Projection!$C$13*EXP($C$5+SQRT($C$4)*C746)+(Projection!$C$20+MAX(0,Projection!$C$14-Projection!$C$13)/Projection!$C$4-Projection!$C$21)*EXP($C$5+SQRT($C$4)*C746)^0.5</f>
        <v/>
      </c>
      <c r="N746" s="17">
        <f>M746*EXP($C$5+SQRT($C$4)*D746)+(Projection!$D$20+MAX(0,Projection!$C$24-M746)/Projection!$C$4-Projection!$D$21)*EXP($C$5+SQRT($C$4)*D746)^0.5</f>
        <v/>
      </c>
      <c r="O746" s="17">
        <f>N746*EXP($C$5+SQRT($C$4)*E746)+(Projection!$E$20+MAX(0,Projection!$D$24-N746)/Projection!$C$4-Projection!$E$21)*EXP($C$5+SQRT($C$4)*E746)^0.5</f>
        <v/>
      </c>
      <c r="P746" s="17">
        <f>O746*EXP($C$5+SQRT($C$4)*F746)+(Projection!$F$20+MAX(0,Projection!$E$24-O746)/Projection!$C$4-Projection!$F$21)*EXP($C$5+SQRT($C$4)*F746)^0.5</f>
        <v/>
      </c>
      <c r="Q746" s="17">
        <f>P746*EXP($C$5+SQRT($C$4)*G746)+(Projection!$G$20+MAX(0,Projection!$F$24-P746)/Projection!$C$4-Projection!$G$21)*EXP($C$5+SQRT($C$4)*G746)^0.5</f>
        <v/>
      </c>
      <c r="R746" s="17">
        <f>Q746*EXP($C$5+SQRT($C$4)*H746)+(Projection!$H$20+MAX(0,Projection!$G$24-Q746)/Projection!$C$4-Projection!$H$21)*EXP($C$5+SQRT($C$4)*H746)^0.5</f>
        <v/>
      </c>
      <c r="S746" s="17">
        <f>R746*EXP($C$5+SQRT($C$4)*I746)+(Projection!$I$20+MAX(0,Projection!$H$24-R746)/Projection!$C$4-Projection!$I$21)*EXP($C$5+SQRT($C$4)*I746)^0.5</f>
        <v/>
      </c>
      <c r="T746" s="17">
        <f>S746*EXP($C$5+SQRT($C$4)*J746)+(Projection!$J$20+MAX(0,Projection!$I$24-S746)/Projection!$C$4-Projection!$J$21)*EXP($C$5+SQRT($C$4)*J746)^0.5</f>
        <v/>
      </c>
      <c r="U746" s="17">
        <f>T746*EXP($C$5+SQRT($C$4)*K746)+(Projection!$K$20+MAX(0,Projection!$J$24-T746)/Projection!$C$4-Projection!$K$21)*EXP($C$5+SQRT($C$4)*K746)^0.5</f>
        <v/>
      </c>
      <c r="V746" s="17">
        <f>U746*EXP($C$5+SQRT($C$4)*L746)+(Projection!$L$20+MAX(0,Projection!$K$24-U746)/Projection!$C$4-Projection!$L$21)*EXP($C$5+SQRT($C$4)*L746)^0.5</f>
        <v/>
      </c>
      <c r="W746" s="13">
        <f>M746/Projection!$C$24</f>
        <v/>
      </c>
      <c r="X746" s="13">
        <f>N746/Projection!$D$24</f>
        <v/>
      </c>
      <c r="Y746" s="13">
        <f>O746/Projection!$E$24</f>
        <v/>
      </c>
      <c r="Z746" s="13">
        <f>P746/Projection!$F$24</f>
        <v/>
      </c>
      <c r="AA746" s="13">
        <f>Q746/Projection!$G$24</f>
        <v/>
      </c>
      <c r="AB746" s="13">
        <f>R746/Projection!$H$24</f>
        <v/>
      </c>
      <c r="AC746" s="13">
        <f>S746/Projection!$I$24</f>
        <v/>
      </c>
      <c r="AD746" s="13">
        <f>T746/Projection!$J$24</f>
        <v/>
      </c>
      <c r="AE746" s="13">
        <f>U746/Projection!$K$24</f>
        <v/>
      </c>
      <c r="AF746" s="13">
        <f>V746/Projection!$L$24</f>
        <v/>
      </c>
      <c r="AG746" s="13">
        <f>MIN(W746:AF746)</f>
        <v/>
      </c>
    </row>
    <row r="747">
      <c r="B747" s="2" t="n">
        <v>734</v>
      </c>
      <c r="C747" s="20" t="n">
        <v>0.490952</v>
      </c>
      <c r="D747" s="20" t="n">
        <v>-0.012489</v>
      </c>
      <c r="E747" s="20" t="n">
        <v>-0.525751</v>
      </c>
      <c r="F747" s="20" t="n">
        <v>-0.155679</v>
      </c>
      <c r="G747" s="20" t="n">
        <v>0.186071</v>
      </c>
      <c r="H747" s="20" t="n">
        <v>0.276616</v>
      </c>
      <c r="I747" s="20" t="n">
        <v>0.554551</v>
      </c>
      <c r="J747" s="20" t="n">
        <v>0.29408</v>
      </c>
      <c r="K747" s="20" t="n">
        <v>0.142351</v>
      </c>
      <c r="L747" s="20" t="n">
        <v>0.791384</v>
      </c>
      <c r="M747" s="17">
        <f>Projection!$C$13*EXP($C$5+SQRT($C$4)*C747)+(Projection!$C$20+MAX(0,Projection!$C$14-Projection!$C$13)/Projection!$C$4-Projection!$C$21)*EXP($C$5+SQRT($C$4)*C747)^0.5</f>
        <v/>
      </c>
      <c r="N747" s="17">
        <f>M747*EXP($C$5+SQRT($C$4)*D747)+(Projection!$D$20+MAX(0,Projection!$C$24-M747)/Projection!$C$4-Projection!$D$21)*EXP($C$5+SQRT($C$4)*D747)^0.5</f>
        <v/>
      </c>
      <c r="O747" s="17">
        <f>N747*EXP($C$5+SQRT($C$4)*E747)+(Projection!$E$20+MAX(0,Projection!$D$24-N747)/Projection!$C$4-Projection!$E$21)*EXP($C$5+SQRT($C$4)*E747)^0.5</f>
        <v/>
      </c>
      <c r="P747" s="17">
        <f>O747*EXP($C$5+SQRT($C$4)*F747)+(Projection!$F$20+MAX(0,Projection!$E$24-O747)/Projection!$C$4-Projection!$F$21)*EXP($C$5+SQRT($C$4)*F747)^0.5</f>
        <v/>
      </c>
      <c r="Q747" s="17">
        <f>P747*EXP($C$5+SQRT($C$4)*G747)+(Projection!$G$20+MAX(0,Projection!$F$24-P747)/Projection!$C$4-Projection!$G$21)*EXP($C$5+SQRT($C$4)*G747)^0.5</f>
        <v/>
      </c>
      <c r="R747" s="17">
        <f>Q747*EXP($C$5+SQRT($C$4)*H747)+(Projection!$H$20+MAX(0,Projection!$G$24-Q747)/Projection!$C$4-Projection!$H$21)*EXP($C$5+SQRT($C$4)*H747)^0.5</f>
        <v/>
      </c>
      <c r="S747" s="17">
        <f>R747*EXP($C$5+SQRT($C$4)*I747)+(Projection!$I$20+MAX(0,Projection!$H$24-R747)/Projection!$C$4-Projection!$I$21)*EXP($C$5+SQRT($C$4)*I747)^0.5</f>
        <v/>
      </c>
      <c r="T747" s="17">
        <f>S747*EXP($C$5+SQRT($C$4)*J747)+(Projection!$J$20+MAX(0,Projection!$I$24-S747)/Projection!$C$4-Projection!$J$21)*EXP($C$5+SQRT($C$4)*J747)^0.5</f>
        <v/>
      </c>
      <c r="U747" s="17">
        <f>T747*EXP($C$5+SQRT($C$4)*K747)+(Projection!$K$20+MAX(0,Projection!$J$24-T747)/Projection!$C$4-Projection!$K$21)*EXP($C$5+SQRT($C$4)*K747)^0.5</f>
        <v/>
      </c>
      <c r="V747" s="17">
        <f>U747*EXP($C$5+SQRT($C$4)*L747)+(Projection!$L$20+MAX(0,Projection!$K$24-U747)/Projection!$C$4-Projection!$L$21)*EXP($C$5+SQRT($C$4)*L747)^0.5</f>
        <v/>
      </c>
      <c r="W747" s="13">
        <f>M747/Projection!$C$24</f>
        <v/>
      </c>
      <c r="X747" s="13">
        <f>N747/Projection!$D$24</f>
        <v/>
      </c>
      <c r="Y747" s="13">
        <f>O747/Projection!$E$24</f>
        <v/>
      </c>
      <c r="Z747" s="13">
        <f>P747/Projection!$F$24</f>
        <v/>
      </c>
      <c r="AA747" s="13">
        <f>Q747/Projection!$G$24</f>
        <v/>
      </c>
      <c r="AB747" s="13">
        <f>R747/Projection!$H$24</f>
        <v/>
      </c>
      <c r="AC747" s="13">
        <f>S747/Projection!$I$24</f>
        <v/>
      </c>
      <c r="AD747" s="13">
        <f>T747/Projection!$J$24</f>
        <v/>
      </c>
      <c r="AE747" s="13">
        <f>U747/Projection!$K$24</f>
        <v/>
      </c>
      <c r="AF747" s="13">
        <f>V747/Projection!$L$24</f>
        <v/>
      </c>
      <c r="AG747" s="13">
        <f>MIN(W747:AF747)</f>
        <v/>
      </c>
    </row>
    <row r="748">
      <c r="B748" s="2" t="n">
        <v>735</v>
      </c>
      <c r="C748" s="20" t="n">
        <v>-0.337828</v>
      </c>
      <c r="D748" s="20" t="n">
        <v>0.671221</v>
      </c>
      <c r="E748" s="20" t="n">
        <v>1.890235</v>
      </c>
      <c r="F748" s="20" t="n">
        <v>-0.521232</v>
      </c>
      <c r="G748" s="20" t="n">
        <v>0.89972</v>
      </c>
      <c r="H748" s="20" t="n">
        <v>0.34155</v>
      </c>
      <c r="I748" s="20" t="n">
        <v>1.407968</v>
      </c>
      <c r="J748" s="20" t="n">
        <v>0.7597930000000001</v>
      </c>
      <c r="K748" s="20" t="n">
        <v>-0.420842</v>
      </c>
      <c r="L748" s="20" t="n">
        <v>0.954356</v>
      </c>
      <c r="M748" s="17">
        <f>Projection!$C$13*EXP($C$5+SQRT($C$4)*C748)+(Projection!$C$20+MAX(0,Projection!$C$14-Projection!$C$13)/Projection!$C$4-Projection!$C$21)*EXP($C$5+SQRT($C$4)*C748)^0.5</f>
        <v/>
      </c>
      <c r="N748" s="17">
        <f>M748*EXP($C$5+SQRT($C$4)*D748)+(Projection!$D$20+MAX(0,Projection!$C$24-M748)/Projection!$C$4-Projection!$D$21)*EXP($C$5+SQRT($C$4)*D748)^0.5</f>
        <v/>
      </c>
      <c r="O748" s="17">
        <f>N748*EXP($C$5+SQRT($C$4)*E748)+(Projection!$E$20+MAX(0,Projection!$D$24-N748)/Projection!$C$4-Projection!$E$21)*EXP($C$5+SQRT($C$4)*E748)^0.5</f>
        <v/>
      </c>
      <c r="P748" s="17">
        <f>O748*EXP($C$5+SQRT($C$4)*F748)+(Projection!$F$20+MAX(0,Projection!$E$24-O748)/Projection!$C$4-Projection!$F$21)*EXP($C$5+SQRT($C$4)*F748)^0.5</f>
        <v/>
      </c>
      <c r="Q748" s="17">
        <f>P748*EXP($C$5+SQRT($C$4)*G748)+(Projection!$G$20+MAX(0,Projection!$F$24-P748)/Projection!$C$4-Projection!$G$21)*EXP($C$5+SQRT($C$4)*G748)^0.5</f>
        <v/>
      </c>
      <c r="R748" s="17">
        <f>Q748*EXP($C$5+SQRT($C$4)*H748)+(Projection!$H$20+MAX(0,Projection!$G$24-Q748)/Projection!$C$4-Projection!$H$21)*EXP($C$5+SQRT($C$4)*H748)^0.5</f>
        <v/>
      </c>
      <c r="S748" s="17">
        <f>R748*EXP($C$5+SQRT($C$4)*I748)+(Projection!$I$20+MAX(0,Projection!$H$24-R748)/Projection!$C$4-Projection!$I$21)*EXP($C$5+SQRT($C$4)*I748)^0.5</f>
        <v/>
      </c>
      <c r="T748" s="17">
        <f>S748*EXP($C$5+SQRT($C$4)*J748)+(Projection!$J$20+MAX(0,Projection!$I$24-S748)/Projection!$C$4-Projection!$J$21)*EXP($C$5+SQRT($C$4)*J748)^0.5</f>
        <v/>
      </c>
      <c r="U748" s="17">
        <f>T748*EXP($C$5+SQRT($C$4)*K748)+(Projection!$K$20+MAX(0,Projection!$J$24-T748)/Projection!$C$4-Projection!$K$21)*EXP($C$5+SQRT($C$4)*K748)^0.5</f>
        <v/>
      </c>
      <c r="V748" s="17">
        <f>U748*EXP($C$5+SQRT($C$4)*L748)+(Projection!$L$20+MAX(0,Projection!$K$24-U748)/Projection!$C$4-Projection!$L$21)*EXP($C$5+SQRT($C$4)*L748)^0.5</f>
        <v/>
      </c>
      <c r="W748" s="13">
        <f>M748/Projection!$C$24</f>
        <v/>
      </c>
      <c r="X748" s="13">
        <f>N748/Projection!$D$24</f>
        <v/>
      </c>
      <c r="Y748" s="13">
        <f>O748/Projection!$E$24</f>
        <v/>
      </c>
      <c r="Z748" s="13">
        <f>P748/Projection!$F$24</f>
        <v/>
      </c>
      <c r="AA748" s="13">
        <f>Q748/Projection!$G$24</f>
        <v/>
      </c>
      <c r="AB748" s="13">
        <f>R748/Projection!$H$24</f>
        <v/>
      </c>
      <c r="AC748" s="13">
        <f>S748/Projection!$I$24</f>
        <v/>
      </c>
      <c r="AD748" s="13">
        <f>T748/Projection!$J$24</f>
        <v/>
      </c>
      <c r="AE748" s="13">
        <f>U748/Projection!$K$24</f>
        <v/>
      </c>
      <c r="AF748" s="13">
        <f>V748/Projection!$L$24</f>
        <v/>
      </c>
      <c r="AG748" s="13">
        <f>MIN(W748:AF748)</f>
        <v/>
      </c>
    </row>
    <row r="749">
      <c r="B749" s="2" t="n">
        <v>736</v>
      </c>
      <c r="C749" s="20" t="n">
        <v>-0.696625</v>
      </c>
      <c r="D749" s="20" t="n">
        <v>1.19598</v>
      </c>
      <c r="E749" s="20" t="n">
        <v>2.357043</v>
      </c>
      <c r="F749" s="20" t="n">
        <v>0.625723</v>
      </c>
      <c r="G749" s="20" t="n">
        <v>-0.453126</v>
      </c>
      <c r="H749" s="20" t="n">
        <v>-1.097457</v>
      </c>
      <c r="I749" s="20" t="n">
        <v>0.173074</v>
      </c>
      <c r="J749" s="20" t="n">
        <v>0.028974</v>
      </c>
      <c r="K749" s="20" t="n">
        <v>0.072962</v>
      </c>
      <c r="L749" s="20" t="n">
        <v>1.430145</v>
      </c>
      <c r="M749" s="17">
        <f>Projection!$C$13*EXP($C$5+SQRT($C$4)*C749)+(Projection!$C$20+MAX(0,Projection!$C$14-Projection!$C$13)/Projection!$C$4-Projection!$C$21)*EXP($C$5+SQRT($C$4)*C749)^0.5</f>
        <v/>
      </c>
      <c r="N749" s="17">
        <f>M749*EXP($C$5+SQRT($C$4)*D749)+(Projection!$D$20+MAX(0,Projection!$C$24-M749)/Projection!$C$4-Projection!$D$21)*EXP($C$5+SQRT($C$4)*D749)^0.5</f>
        <v/>
      </c>
      <c r="O749" s="17">
        <f>N749*EXP($C$5+SQRT($C$4)*E749)+(Projection!$E$20+MAX(0,Projection!$D$24-N749)/Projection!$C$4-Projection!$E$21)*EXP($C$5+SQRT($C$4)*E749)^0.5</f>
        <v/>
      </c>
      <c r="P749" s="17">
        <f>O749*EXP($C$5+SQRT($C$4)*F749)+(Projection!$F$20+MAX(0,Projection!$E$24-O749)/Projection!$C$4-Projection!$F$21)*EXP($C$5+SQRT($C$4)*F749)^0.5</f>
        <v/>
      </c>
      <c r="Q749" s="17">
        <f>P749*EXP($C$5+SQRT($C$4)*G749)+(Projection!$G$20+MAX(0,Projection!$F$24-P749)/Projection!$C$4-Projection!$G$21)*EXP($C$5+SQRT($C$4)*G749)^0.5</f>
        <v/>
      </c>
      <c r="R749" s="17">
        <f>Q749*EXP($C$5+SQRT($C$4)*H749)+(Projection!$H$20+MAX(0,Projection!$G$24-Q749)/Projection!$C$4-Projection!$H$21)*EXP($C$5+SQRT($C$4)*H749)^0.5</f>
        <v/>
      </c>
      <c r="S749" s="17">
        <f>R749*EXP($C$5+SQRT($C$4)*I749)+(Projection!$I$20+MAX(0,Projection!$H$24-R749)/Projection!$C$4-Projection!$I$21)*EXP($C$5+SQRT($C$4)*I749)^0.5</f>
        <v/>
      </c>
      <c r="T749" s="17">
        <f>S749*EXP($C$5+SQRT($C$4)*J749)+(Projection!$J$20+MAX(0,Projection!$I$24-S749)/Projection!$C$4-Projection!$J$21)*EXP($C$5+SQRT($C$4)*J749)^0.5</f>
        <v/>
      </c>
      <c r="U749" s="17">
        <f>T749*EXP($C$5+SQRT($C$4)*K749)+(Projection!$K$20+MAX(0,Projection!$J$24-T749)/Projection!$C$4-Projection!$K$21)*EXP($C$5+SQRT($C$4)*K749)^0.5</f>
        <v/>
      </c>
      <c r="V749" s="17">
        <f>U749*EXP($C$5+SQRT($C$4)*L749)+(Projection!$L$20+MAX(0,Projection!$K$24-U749)/Projection!$C$4-Projection!$L$21)*EXP($C$5+SQRT($C$4)*L749)^0.5</f>
        <v/>
      </c>
      <c r="W749" s="13">
        <f>M749/Projection!$C$24</f>
        <v/>
      </c>
      <c r="X749" s="13">
        <f>N749/Projection!$D$24</f>
        <v/>
      </c>
      <c r="Y749" s="13">
        <f>O749/Projection!$E$24</f>
        <v/>
      </c>
      <c r="Z749" s="13">
        <f>P749/Projection!$F$24</f>
        <v/>
      </c>
      <c r="AA749" s="13">
        <f>Q749/Projection!$G$24</f>
        <v/>
      </c>
      <c r="AB749" s="13">
        <f>R749/Projection!$H$24</f>
        <v/>
      </c>
      <c r="AC749" s="13">
        <f>S749/Projection!$I$24</f>
        <v/>
      </c>
      <c r="AD749" s="13">
        <f>T749/Projection!$J$24</f>
        <v/>
      </c>
      <c r="AE749" s="13">
        <f>U749/Projection!$K$24</f>
        <v/>
      </c>
      <c r="AF749" s="13">
        <f>V749/Projection!$L$24</f>
        <v/>
      </c>
      <c r="AG749" s="13">
        <f>MIN(W749:AF749)</f>
        <v/>
      </c>
    </row>
    <row r="750">
      <c r="B750" s="2" t="n">
        <v>737</v>
      </c>
      <c r="C750" s="20" t="n">
        <v>0.635595</v>
      </c>
      <c r="D750" s="20" t="n">
        <v>2.449463</v>
      </c>
      <c r="E750" s="20" t="n">
        <v>-0.788028</v>
      </c>
      <c r="F750" s="20" t="n">
        <v>-0.413124</v>
      </c>
      <c r="G750" s="20" t="n">
        <v>-1.154883</v>
      </c>
      <c r="H750" s="20" t="n">
        <v>-0.830465</v>
      </c>
      <c r="I750" s="20" t="n">
        <v>0.115461</v>
      </c>
      <c r="J750" s="20" t="n">
        <v>-2.116556</v>
      </c>
      <c r="K750" s="20" t="n">
        <v>1.388818</v>
      </c>
      <c r="L750" s="20" t="n">
        <v>1.114204</v>
      </c>
      <c r="M750" s="17">
        <f>Projection!$C$13*EXP($C$5+SQRT($C$4)*C750)+(Projection!$C$20+MAX(0,Projection!$C$14-Projection!$C$13)/Projection!$C$4-Projection!$C$21)*EXP($C$5+SQRT($C$4)*C750)^0.5</f>
        <v/>
      </c>
      <c r="N750" s="17">
        <f>M750*EXP($C$5+SQRT($C$4)*D750)+(Projection!$D$20+MAX(0,Projection!$C$24-M750)/Projection!$C$4-Projection!$D$21)*EXP($C$5+SQRT($C$4)*D750)^0.5</f>
        <v/>
      </c>
      <c r="O750" s="17">
        <f>N750*EXP($C$5+SQRT($C$4)*E750)+(Projection!$E$20+MAX(0,Projection!$D$24-N750)/Projection!$C$4-Projection!$E$21)*EXP($C$5+SQRT($C$4)*E750)^0.5</f>
        <v/>
      </c>
      <c r="P750" s="17">
        <f>O750*EXP($C$5+SQRT($C$4)*F750)+(Projection!$F$20+MAX(0,Projection!$E$24-O750)/Projection!$C$4-Projection!$F$21)*EXP($C$5+SQRT($C$4)*F750)^0.5</f>
        <v/>
      </c>
      <c r="Q750" s="17">
        <f>P750*EXP($C$5+SQRT($C$4)*G750)+(Projection!$G$20+MAX(0,Projection!$F$24-P750)/Projection!$C$4-Projection!$G$21)*EXP($C$5+SQRT($C$4)*G750)^0.5</f>
        <v/>
      </c>
      <c r="R750" s="17">
        <f>Q750*EXP($C$5+SQRT($C$4)*H750)+(Projection!$H$20+MAX(0,Projection!$G$24-Q750)/Projection!$C$4-Projection!$H$21)*EXP($C$5+SQRT($C$4)*H750)^0.5</f>
        <v/>
      </c>
      <c r="S750" s="17">
        <f>R750*EXP($C$5+SQRT($C$4)*I750)+(Projection!$I$20+MAX(0,Projection!$H$24-R750)/Projection!$C$4-Projection!$I$21)*EXP($C$5+SQRT($C$4)*I750)^0.5</f>
        <v/>
      </c>
      <c r="T750" s="17">
        <f>S750*EXP($C$5+SQRT($C$4)*J750)+(Projection!$J$20+MAX(0,Projection!$I$24-S750)/Projection!$C$4-Projection!$J$21)*EXP($C$5+SQRT($C$4)*J750)^0.5</f>
        <v/>
      </c>
      <c r="U750" s="17">
        <f>T750*EXP($C$5+SQRT($C$4)*K750)+(Projection!$K$20+MAX(0,Projection!$J$24-T750)/Projection!$C$4-Projection!$K$21)*EXP($C$5+SQRT($C$4)*K750)^0.5</f>
        <v/>
      </c>
      <c r="V750" s="17">
        <f>U750*EXP($C$5+SQRT($C$4)*L750)+(Projection!$L$20+MAX(0,Projection!$K$24-U750)/Projection!$C$4-Projection!$L$21)*EXP($C$5+SQRT($C$4)*L750)^0.5</f>
        <v/>
      </c>
      <c r="W750" s="13">
        <f>M750/Projection!$C$24</f>
        <v/>
      </c>
      <c r="X750" s="13">
        <f>N750/Projection!$D$24</f>
        <v/>
      </c>
      <c r="Y750" s="13">
        <f>O750/Projection!$E$24</f>
        <v/>
      </c>
      <c r="Z750" s="13">
        <f>P750/Projection!$F$24</f>
        <v/>
      </c>
      <c r="AA750" s="13">
        <f>Q750/Projection!$G$24</f>
        <v/>
      </c>
      <c r="AB750" s="13">
        <f>R750/Projection!$H$24</f>
        <v/>
      </c>
      <c r="AC750" s="13">
        <f>S750/Projection!$I$24</f>
        <v/>
      </c>
      <c r="AD750" s="13">
        <f>T750/Projection!$J$24</f>
        <v/>
      </c>
      <c r="AE750" s="13">
        <f>U750/Projection!$K$24</f>
        <v/>
      </c>
      <c r="AF750" s="13">
        <f>V750/Projection!$L$24</f>
        <v/>
      </c>
      <c r="AG750" s="13">
        <f>MIN(W750:AF750)</f>
        <v/>
      </c>
    </row>
    <row r="751">
      <c r="B751" s="2" t="n">
        <v>738</v>
      </c>
      <c r="C751" s="20" t="n">
        <v>-1.32318</v>
      </c>
      <c r="D751" s="20" t="n">
        <v>-0.333086</v>
      </c>
      <c r="E751" s="20" t="n">
        <v>0.938566</v>
      </c>
      <c r="F751" s="20" t="n">
        <v>-1.33873</v>
      </c>
      <c r="G751" s="20" t="n">
        <v>0.287781</v>
      </c>
      <c r="H751" s="20" t="n">
        <v>-0.214597</v>
      </c>
      <c r="I751" s="20" t="n">
        <v>-0.849927</v>
      </c>
      <c r="J751" s="20" t="n">
        <v>-1.724886</v>
      </c>
      <c r="K751" s="20" t="n">
        <v>-0.547095</v>
      </c>
      <c r="L751" s="20" t="n">
        <v>-0.785232</v>
      </c>
      <c r="M751" s="17">
        <f>Projection!$C$13*EXP($C$5+SQRT($C$4)*C751)+(Projection!$C$20+MAX(0,Projection!$C$14-Projection!$C$13)/Projection!$C$4-Projection!$C$21)*EXP($C$5+SQRT($C$4)*C751)^0.5</f>
        <v/>
      </c>
      <c r="N751" s="17">
        <f>M751*EXP($C$5+SQRT($C$4)*D751)+(Projection!$D$20+MAX(0,Projection!$C$24-M751)/Projection!$C$4-Projection!$D$21)*EXP($C$5+SQRT($C$4)*D751)^0.5</f>
        <v/>
      </c>
      <c r="O751" s="17">
        <f>N751*EXP($C$5+SQRT($C$4)*E751)+(Projection!$E$20+MAX(0,Projection!$D$24-N751)/Projection!$C$4-Projection!$E$21)*EXP($C$5+SQRT($C$4)*E751)^0.5</f>
        <v/>
      </c>
      <c r="P751" s="17">
        <f>O751*EXP($C$5+SQRT($C$4)*F751)+(Projection!$F$20+MAX(0,Projection!$E$24-O751)/Projection!$C$4-Projection!$F$21)*EXP($C$5+SQRT($C$4)*F751)^0.5</f>
        <v/>
      </c>
      <c r="Q751" s="17">
        <f>P751*EXP($C$5+SQRT($C$4)*G751)+(Projection!$G$20+MAX(0,Projection!$F$24-P751)/Projection!$C$4-Projection!$G$21)*EXP($C$5+SQRT($C$4)*G751)^0.5</f>
        <v/>
      </c>
      <c r="R751" s="17">
        <f>Q751*EXP($C$5+SQRT($C$4)*H751)+(Projection!$H$20+MAX(0,Projection!$G$24-Q751)/Projection!$C$4-Projection!$H$21)*EXP($C$5+SQRT($C$4)*H751)^0.5</f>
        <v/>
      </c>
      <c r="S751" s="17">
        <f>R751*EXP($C$5+SQRT($C$4)*I751)+(Projection!$I$20+MAX(0,Projection!$H$24-R751)/Projection!$C$4-Projection!$I$21)*EXP($C$5+SQRT($C$4)*I751)^0.5</f>
        <v/>
      </c>
      <c r="T751" s="17">
        <f>S751*EXP($C$5+SQRT($C$4)*J751)+(Projection!$J$20+MAX(0,Projection!$I$24-S751)/Projection!$C$4-Projection!$J$21)*EXP($C$5+SQRT($C$4)*J751)^0.5</f>
        <v/>
      </c>
      <c r="U751" s="17">
        <f>T751*EXP($C$5+SQRT($C$4)*K751)+(Projection!$K$20+MAX(0,Projection!$J$24-T751)/Projection!$C$4-Projection!$K$21)*EXP($C$5+SQRT($C$4)*K751)^0.5</f>
        <v/>
      </c>
      <c r="V751" s="17">
        <f>U751*EXP($C$5+SQRT($C$4)*L751)+(Projection!$L$20+MAX(0,Projection!$K$24-U751)/Projection!$C$4-Projection!$L$21)*EXP($C$5+SQRT($C$4)*L751)^0.5</f>
        <v/>
      </c>
      <c r="W751" s="13">
        <f>M751/Projection!$C$24</f>
        <v/>
      </c>
      <c r="X751" s="13">
        <f>N751/Projection!$D$24</f>
        <v/>
      </c>
      <c r="Y751" s="13">
        <f>O751/Projection!$E$24</f>
        <v/>
      </c>
      <c r="Z751" s="13">
        <f>P751/Projection!$F$24</f>
        <v/>
      </c>
      <c r="AA751" s="13">
        <f>Q751/Projection!$G$24</f>
        <v/>
      </c>
      <c r="AB751" s="13">
        <f>R751/Projection!$H$24</f>
        <v/>
      </c>
      <c r="AC751" s="13">
        <f>S751/Projection!$I$24</f>
        <v/>
      </c>
      <c r="AD751" s="13">
        <f>T751/Projection!$J$24</f>
        <v/>
      </c>
      <c r="AE751" s="13">
        <f>U751/Projection!$K$24</f>
        <v/>
      </c>
      <c r="AF751" s="13">
        <f>V751/Projection!$L$24</f>
        <v/>
      </c>
      <c r="AG751" s="13">
        <f>MIN(W751:AF751)</f>
        <v/>
      </c>
    </row>
    <row r="752">
      <c r="B752" s="2" t="n">
        <v>739</v>
      </c>
      <c r="C752" s="20" t="n">
        <v>-1.493976</v>
      </c>
      <c r="D752" s="20" t="n">
        <v>-0.241967</v>
      </c>
      <c r="E752" s="20" t="n">
        <v>-1.419112</v>
      </c>
      <c r="F752" s="20" t="n">
        <v>-0.8611760000000001</v>
      </c>
      <c r="G752" s="20" t="n">
        <v>-0.855464</v>
      </c>
      <c r="H752" s="20" t="n">
        <v>1.166775</v>
      </c>
      <c r="I752" s="20" t="n">
        <v>-1.556632</v>
      </c>
      <c r="J752" s="20" t="n">
        <v>0.838866</v>
      </c>
      <c r="K752" s="20" t="n">
        <v>0.357852</v>
      </c>
      <c r="L752" s="20" t="n">
        <v>-0.437641</v>
      </c>
      <c r="M752" s="17">
        <f>Projection!$C$13*EXP($C$5+SQRT($C$4)*C752)+(Projection!$C$20+MAX(0,Projection!$C$14-Projection!$C$13)/Projection!$C$4-Projection!$C$21)*EXP($C$5+SQRT($C$4)*C752)^0.5</f>
        <v/>
      </c>
      <c r="N752" s="17">
        <f>M752*EXP($C$5+SQRT($C$4)*D752)+(Projection!$D$20+MAX(0,Projection!$C$24-M752)/Projection!$C$4-Projection!$D$21)*EXP($C$5+SQRT($C$4)*D752)^0.5</f>
        <v/>
      </c>
      <c r="O752" s="17">
        <f>N752*EXP($C$5+SQRT($C$4)*E752)+(Projection!$E$20+MAX(0,Projection!$D$24-N752)/Projection!$C$4-Projection!$E$21)*EXP($C$5+SQRT($C$4)*E752)^0.5</f>
        <v/>
      </c>
      <c r="P752" s="17">
        <f>O752*EXP($C$5+SQRT($C$4)*F752)+(Projection!$F$20+MAX(0,Projection!$E$24-O752)/Projection!$C$4-Projection!$F$21)*EXP($C$5+SQRT($C$4)*F752)^0.5</f>
        <v/>
      </c>
      <c r="Q752" s="17">
        <f>P752*EXP($C$5+SQRT($C$4)*G752)+(Projection!$G$20+MAX(0,Projection!$F$24-P752)/Projection!$C$4-Projection!$G$21)*EXP($C$5+SQRT($C$4)*G752)^0.5</f>
        <v/>
      </c>
      <c r="R752" s="17">
        <f>Q752*EXP($C$5+SQRT($C$4)*H752)+(Projection!$H$20+MAX(0,Projection!$G$24-Q752)/Projection!$C$4-Projection!$H$21)*EXP($C$5+SQRT($C$4)*H752)^0.5</f>
        <v/>
      </c>
      <c r="S752" s="17">
        <f>R752*EXP($C$5+SQRT($C$4)*I752)+(Projection!$I$20+MAX(0,Projection!$H$24-R752)/Projection!$C$4-Projection!$I$21)*EXP($C$5+SQRT($C$4)*I752)^0.5</f>
        <v/>
      </c>
      <c r="T752" s="17">
        <f>S752*EXP($C$5+SQRT($C$4)*J752)+(Projection!$J$20+MAX(0,Projection!$I$24-S752)/Projection!$C$4-Projection!$J$21)*EXP($C$5+SQRT($C$4)*J752)^0.5</f>
        <v/>
      </c>
      <c r="U752" s="17">
        <f>T752*EXP($C$5+SQRT($C$4)*K752)+(Projection!$K$20+MAX(0,Projection!$J$24-T752)/Projection!$C$4-Projection!$K$21)*EXP($C$5+SQRT($C$4)*K752)^0.5</f>
        <v/>
      </c>
      <c r="V752" s="17">
        <f>U752*EXP($C$5+SQRT($C$4)*L752)+(Projection!$L$20+MAX(0,Projection!$K$24-U752)/Projection!$C$4-Projection!$L$21)*EXP($C$5+SQRT($C$4)*L752)^0.5</f>
        <v/>
      </c>
      <c r="W752" s="13">
        <f>M752/Projection!$C$24</f>
        <v/>
      </c>
      <c r="X752" s="13">
        <f>N752/Projection!$D$24</f>
        <v/>
      </c>
      <c r="Y752" s="13">
        <f>O752/Projection!$E$24</f>
        <v/>
      </c>
      <c r="Z752" s="13">
        <f>P752/Projection!$F$24</f>
        <v/>
      </c>
      <c r="AA752" s="13">
        <f>Q752/Projection!$G$24</f>
        <v/>
      </c>
      <c r="AB752" s="13">
        <f>R752/Projection!$H$24</f>
        <v/>
      </c>
      <c r="AC752" s="13">
        <f>S752/Projection!$I$24</f>
        <v/>
      </c>
      <c r="AD752" s="13">
        <f>T752/Projection!$J$24</f>
        <v/>
      </c>
      <c r="AE752" s="13">
        <f>U752/Projection!$K$24</f>
        <v/>
      </c>
      <c r="AF752" s="13">
        <f>V752/Projection!$L$24</f>
        <v/>
      </c>
      <c r="AG752" s="13">
        <f>MIN(W752:AF752)</f>
        <v/>
      </c>
    </row>
    <row r="753">
      <c r="B753" s="2" t="n">
        <v>740</v>
      </c>
      <c r="C753" s="20" t="n">
        <v>-0.163398</v>
      </c>
      <c r="D753" s="20" t="n">
        <v>0.631605</v>
      </c>
      <c r="E753" s="20" t="n">
        <v>-1.239499</v>
      </c>
      <c r="F753" s="20" t="n">
        <v>-1.959459</v>
      </c>
      <c r="G753" s="20" t="n">
        <v>0.8157489999999999</v>
      </c>
      <c r="H753" s="20" t="n">
        <v>-1.373741</v>
      </c>
      <c r="I753" s="20" t="n">
        <v>0.898986</v>
      </c>
      <c r="J753" s="20" t="n">
        <v>-0.753911</v>
      </c>
      <c r="K753" s="20" t="n">
        <v>-0.549265</v>
      </c>
      <c r="L753" s="20" t="n">
        <v>-1.416235</v>
      </c>
      <c r="M753" s="17">
        <f>Projection!$C$13*EXP($C$5+SQRT($C$4)*C753)+(Projection!$C$20+MAX(0,Projection!$C$14-Projection!$C$13)/Projection!$C$4-Projection!$C$21)*EXP($C$5+SQRT($C$4)*C753)^0.5</f>
        <v/>
      </c>
      <c r="N753" s="17">
        <f>M753*EXP($C$5+SQRT($C$4)*D753)+(Projection!$D$20+MAX(0,Projection!$C$24-M753)/Projection!$C$4-Projection!$D$21)*EXP($C$5+SQRT($C$4)*D753)^0.5</f>
        <v/>
      </c>
      <c r="O753" s="17">
        <f>N753*EXP($C$5+SQRT($C$4)*E753)+(Projection!$E$20+MAX(0,Projection!$D$24-N753)/Projection!$C$4-Projection!$E$21)*EXP($C$5+SQRT($C$4)*E753)^0.5</f>
        <v/>
      </c>
      <c r="P753" s="17">
        <f>O753*EXP($C$5+SQRT($C$4)*F753)+(Projection!$F$20+MAX(0,Projection!$E$24-O753)/Projection!$C$4-Projection!$F$21)*EXP($C$5+SQRT($C$4)*F753)^0.5</f>
        <v/>
      </c>
      <c r="Q753" s="17">
        <f>P753*EXP($C$5+SQRT($C$4)*G753)+(Projection!$G$20+MAX(0,Projection!$F$24-P753)/Projection!$C$4-Projection!$G$21)*EXP($C$5+SQRT($C$4)*G753)^0.5</f>
        <v/>
      </c>
      <c r="R753" s="17">
        <f>Q753*EXP($C$5+SQRT($C$4)*H753)+(Projection!$H$20+MAX(0,Projection!$G$24-Q753)/Projection!$C$4-Projection!$H$21)*EXP($C$5+SQRT($C$4)*H753)^0.5</f>
        <v/>
      </c>
      <c r="S753" s="17">
        <f>R753*EXP($C$5+SQRT($C$4)*I753)+(Projection!$I$20+MAX(0,Projection!$H$24-R753)/Projection!$C$4-Projection!$I$21)*EXP($C$5+SQRT($C$4)*I753)^0.5</f>
        <v/>
      </c>
      <c r="T753" s="17">
        <f>S753*EXP($C$5+SQRT($C$4)*J753)+(Projection!$J$20+MAX(0,Projection!$I$24-S753)/Projection!$C$4-Projection!$J$21)*EXP($C$5+SQRT($C$4)*J753)^0.5</f>
        <v/>
      </c>
      <c r="U753" s="17">
        <f>T753*EXP($C$5+SQRT($C$4)*K753)+(Projection!$K$20+MAX(0,Projection!$J$24-T753)/Projection!$C$4-Projection!$K$21)*EXP($C$5+SQRT($C$4)*K753)^0.5</f>
        <v/>
      </c>
      <c r="V753" s="17">
        <f>U753*EXP($C$5+SQRT($C$4)*L753)+(Projection!$L$20+MAX(0,Projection!$K$24-U753)/Projection!$C$4-Projection!$L$21)*EXP($C$5+SQRT($C$4)*L753)^0.5</f>
        <v/>
      </c>
      <c r="W753" s="13">
        <f>M753/Projection!$C$24</f>
        <v/>
      </c>
      <c r="X753" s="13">
        <f>N753/Projection!$D$24</f>
        <v/>
      </c>
      <c r="Y753" s="13">
        <f>O753/Projection!$E$24</f>
        <v/>
      </c>
      <c r="Z753" s="13">
        <f>P753/Projection!$F$24</f>
        <v/>
      </c>
      <c r="AA753" s="13">
        <f>Q753/Projection!$G$24</f>
        <v/>
      </c>
      <c r="AB753" s="13">
        <f>R753/Projection!$H$24</f>
        <v/>
      </c>
      <c r="AC753" s="13">
        <f>S753/Projection!$I$24</f>
        <v/>
      </c>
      <c r="AD753" s="13">
        <f>T753/Projection!$J$24</f>
        <v/>
      </c>
      <c r="AE753" s="13">
        <f>U753/Projection!$K$24</f>
        <v/>
      </c>
      <c r="AF753" s="13">
        <f>V753/Projection!$L$24</f>
        <v/>
      </c>
      <c r="AG753" s="13">
        <f>MIN(W753:AF753)</f>
        <v/>
      </c>
    </row>
    <row r="754">
      <c r="B754" s="2" t="n">
        <v>741</v>
      </c>
      <c r="C754" s="20" t="n">
        <v>-1.267347</v>
      </c>
      <c r="D754" s="20" t="n">
        <v>-0.666471</v>
      </c>
      <c r="E754" s="20" t="n">
        <v>0.257542</v>
      </c>
      <c r="F754" s="20" t="n">
        <v>-0.089306</v>
      </c>
      <c r="G754" s="20" t="n">
        <v>-0.49678</v>
      </c>
      <c r="H754" s="20" t="n">
        <v>-0.788112</v>
      </c>
      <c r="I754" s="20" t="n">
        <v>-0.5679650000000001</v>
      </c>
      <c r="J754" s="20" t="n">
        <v>1.703911</v>
      </c>
      <c r="K754" s="20" t="n">
        <v>0.750486</v>
      </c>
      <c r="L754" s="20" t="n">
        <v>0.621354</v>
      </c>
      <c r="M754" s="17">
        <f>Projection!$C$13*EXP($C$5+SQRT($C$4)*C754)+(Projection!$C$20+MAX(0,Projection!$C$14-Projection!$C$13)/Projection!$C$4-Projection!$C$21)*EXP($C$5+SQRT($C$4)*C754)^0.5</f>
        <v/>
      </c>
      <c r="N754" s="17">
        <f>M754*EXP($C$5+SQRT($C$4)*D754)+(Projection!$D$20+MAX(0,Projection!$C$24-M754)/Projection!$C$4-Projection!$D$21)*EXP($C$5+SQRT($C$4)*D754)^0.5</f>
        <v/>
      </c>
      <c r="O754" s="17">
        <f>N754*EXP($C$5+SQRT($C$4)*E754)+(Projection!$E$20+MAX(0,Projection!$D$24-N754)/Projection!$C$4-Projection!$E$21)*EXP($C$5+SQRT($C$4)*E754)^0.5</f>
        <v/>
      </c>
      <c r="P754" s="17">
        <f>O754*EXP($C$5+SQRT($C$4)*F754)+(Projection!$F$20+MAX(0,Projection!$E$24-O754)/Projection!$C$4-Projection!$F$21)*EXP($C$5+SQRT($C$4)*F754)^0.5</f>
        <v/>
      </c>
      <c r="Q754" s="17">
        <f>P754*EXP($C$5+SQRT($C$4)*G754)+(Projection!$G$20+MAX(0,Projection!$F$24-P754)/Projection!$C$4-Projection!$G$21)*EXP($C$5+SQRT($C$4)*G754)^0.5</f>
        <v/>
      </c>
      <c r="R754" s="17">
        <f>Q754*EXP($C$5+SQRT($C$4)*H754)+(Projection!$H$20+MAX(0,Projection!$G$24-Q754)/Projection!$C$4-Projection!$H$21)*EXP($C$5+SQRT($C$4)*H754)^0.5</f>
        <v/>
      </c>
      <c r="S754" s="17">
        <f>R754*EXP($C$5+SQRT($C$4)*I754)+(Projection!$I$20+MAX(0,Projection!$H$24-R754)/Projection!$C$4-Projection!$I$21)*EXP($C$5+SQRT($C$4)*I754)^0.5</f>
        <v/>
      </c>
      <c r="T754" s="17">
        <f>S754*EXP($C$5+SQRT($C$4)*J754)+(Projection!$J$20+MAX(0,Projection!$I$24-S754)/Projection!$C$4-Projection!$J$21)*EXP($C$5+SQRT($C$4)*J754)^0.5</f>
        <v/>
      </c>
      <c r="U754" s="17">
        <f>T754*EXP($C$5+SQRT($C$4)*K754)+(Projection!$K$20+MAX(0,Projection!$J$24-T754)/Projection!$C$4-Projection!$K$21)*EXP($C$5+SQRT($C$4)*K754)^0.5</f>
        <v/>
      </c>
      <c r="V754" s="17">
        <f>U754*EXP($C$5+SQRT($C$4)*L754)+(Projection!$L$20+MAX(0,Projection!$K$24-U754)/Projection!$C$4-Projection!$L$21)*EXP($C$5+SQRT($C$4)*L754)^0.5</f>
        <v/>
      </c>
      <c r="W754" s="13">
        <f>M754/Projection!$C$24</f>
        <v/>
      </c>
      <c r="X754" s="13">
        <f>N754/Projection!$D$24</f>
        <v/>
      </c>
      <c r="Y754" s="13">
        <f>O754/Projection!$E$24</f>
        <v/>
      </c>
      <c r="Z754" s="13">
        <f>P754/Projection!$F$24</f>
        <v/>
      </c>
      <c r="AA754" s="13">
        <f>Q754/Projection!$G$24</f>
        <v/>
      </c>
      <c r="AB754" s="13">
        <f>R754/Projection!$H$24</f>
        <v/>
      </c>
      <c r="AC754" s="13">
        <f>S754/Projection!$I$24</f>
        <v/>
      </c>
      <c r="AD754" s="13">
        <f>T754/Projection!$J$24</f>
        <v/>
      </c>
      <c r="AE754" s="13">
        <f>U754/Projection!$K$24</f>
        <v/>
      </c>
      <c r="AF754" s="13">
        <f>V754/Projection!$L$24</f>
        <v/>
      </c>
      <c r="AG754" s="13">
        <f>MIN(W754:AF754)</f>
        <v/>
      </c>
    </row>
    <row r="755">
      <c r="B755" s="2" t="n">
        <v>742</v>
      </c>
      <c r="C755" s="20" t="n">
        <v>-0.016645</v>
      </c>
      <c r="D755" s="20" t="n">
        <v>0.00335</v>
      </c>
      <c r="E755" s="20" t="n">
        <v>-0.9607520000000001</v>
      </c>
      <c r="F755" s="20" t="n">
        <v>0.119684</v>
      </c>
      <c r="G755" s="20" t="n">
        <v>0.575753</v>
      </c>
      <c r="H755" s="20" t="n">
        <v>0.168548</v>
      </c>
      <c r="I755" s="20" t="n">
        <v>-0.285992</v>
      </c>
      <c r="J755" s="20" t="n">
        <v>-0.859028</v>
      </c>
      <c r="K755" s="20" t="n">
        <v>0.177686</v>
      </c>
      <c r="L755" s="20" t="n">
        <v>-0.06888</v>
      </c>
      <c r="M755" s="17">
        <f>Projection!$C$13*EXP($C$5+SQRT($C$4)*C755)+(Projection!$C$20+MAX(0,Projection!$C$14-Projection!$C$13)/Projection!$C$4-Projection!$C$21)*EXP($C$5+SQRT($C$4)*C755)^0.5</f>
        <v/>
      </c>
      <c r="N755" s="17">
        <f>M755*EXP($C$5+SQRT($C$4)*D755)+(Projection!$D$20+MAX(0,Projection!$C$24-M755)/Projection!$C$4-Projection!$D$21)*EXP($C$5+SQRT($C$4)*D755)^0.5</f>
        <v/>
      </c>
      <c r="O755" s="17">
        <f>N755*EXP($C$5+SQRT($C$4)*E755)+(Projection!$E$20+MAX(0,Projection!$D$24-N755)/Projection!$C$4-Projection!$E$21)*EXP($C$5+SQRT($C$4)*E755)^0.5</f>
        <v/>
      </c>
      <c r="P755" s="17">
        <f>O755*EXP($C$5+SQRT($C$4)*F755)+(Projection!$F$20+MAX(0,Projection!$E$24-O755)/Projection!$C$4-Projection!$F$21)*EXP($C$5+SQRT($C$4)*F755)^0.5</f>
        <v/>
      </c>
      <c r="Q755" s="17">
        <f>P755*EXP($C$5+SQRT($C$4)*G755)+(Projection!$G$20+MAX(0,Projection!$F$24-P755)/Projection!$C$4-Projection!$G$21)*EXP($C$5+SQRT($C$4)*G755)^0.5</f>
        <v/>
      </c>
      <c r="R755" s="17">
        <f>Q755*EXP($C$5+SQRT($C$4)*H755)+(Projection!$H$20+MAX(0,Projection!$G$24-Q755)/Projection!$C$4-Projection!$H$21)*EXP($C$5+SQRT($C$4)*H755)^0.5</f>
        <v/>
      </c>
      <c r="S755" s="17">
        <f>R755*EXP($C$5+SQRT($C$4)*I755)+(Projection!$I$20+MAX(0,Projection!$H$24-R755)/Projection!$C$4-Projection!$I$21)*EXP($C$5+SQRT($C$4)*I755)^0.5</f>
        <v/>
      </c>
      <c r="T755" s="17">
        <f>S755*EXP($C$5+SQRT($C$4)*J755)+(Projection!$J$20+MAX(0,Projection!$I$24-S755)/Projection!$C$4-Projection!$J$21)*EXP($C$5+SQRT($C$4)*J755)^0.5</f>
        <v/>
      </c>
      <c r="U755" s="17">
        <f>T755*EXP($C$5+SQRT($C$4)*K755)+(Projection!$K$20+MAX(0,Projection!$J$24-T755)/Projection!$C$4-Projection!$K$21)*EXP($C$5+SQRT($C$4)*K755)^0.5</f>
        <v/>
      </c>
      <c r="V755" s="17">
        <f>U755*EXP($C$5+SQRT($C$4)*L755)+(Projection!$L$20+MAX(0,Projection!$K$24-U755)/Projection!$C$4-Projection!$L$21)*EXP($C$5+SQRT($C$4)*L755)^0.5</f>
        <v/>
      </c>
      <c r="W755" s="13">
        <f>M755/Projection!$C$24</f>
        <v/>
      </c>
      <c r="X755" s="13">
        <f>N755/Projection!$D$24</f>
        <v/>
      </c>
      <c r="Y755" s="13">
        <f>O755/Projection!$E$24</f>
        <v/>
      </c>
      <c r="Z755" s="13">
        <f>P755/Projection!$F$24</f>
        <v/>
      </c>
      <c r="AA755" s="13">
        <f>Q755/Projection!$G$24</f>
        <v/>
      </c>
      <c r="AB755" s="13">
        <f>R755/Projection!$H$24</f>
        <v/>
      </c>
      <c r="AC755" s="13">
        <f>S755/Projection!$I$24</f>
        <v/>
      </c>
      <c r="AD755" s="13">
        <f>T755/Projection!$J$24</f>
        <v/>
      </c>
      <c r="AE755" s="13">
        <f>U755/Projection!$K$24</f>
        <v/>
      </c>
      <c r="AF755" s="13">
        <f>V755/Projection!$L$24</f>
        <v/>
      </c>
      <c r="AG755" s="13">
        <f>MIN(W755:AF755)</f>
        <v/>
      </c>
    </row>
    <row r="756">
      <c r="B756" s="2" t="n">
        <v>743</v>
      </c>
      <c r="C756" s="20" t="n">
        <v>-1.653221</v>
      </c>
      <c r="D756" s="20" t="n">
        <v>0.273745</v>
      </c>
      <c r="E756" s="20" t="n">
        <v>-0.63491</v>
      </c>
      <c r="F756" s="20" t="n">
        <v>-1.62616</v>
      </c>
      <c r="G756" s="20" t="n">
        <v>-0.326342</v>
      </c>
      <c r="H756" s="20" t="n">
        <v>0.567434</v>
      </c>
      <c r="I756" s="20" t="n">
        <v>-0.129728</v>
      </c>
      <c r="J756" s="20" t="n">
        <v>-0.660958</v>
      </c>
      <c r="K756" s="20" t="n">
        <v>0.388168</v>
      </c>
      <c r="L756" s="20" t="n">
        <v>-1.318169</v>
      </c>
      <c r="M756" s="17">
        <f>Projection!$C$13*EXP($C$5+SQRT($C$4)*C756)+(Projection!$C$20+MAX(0,Projection!$C$14-Projection!$C$13)/Projection!$C$4-Projection!$C$21)*EXP($C$5+SQRT($C$4)*C756)^0.5</f>
        <v/>
      </c>
      <c r="N756" s="17">
        <f>M756*EXP($C$5+SQRT($C$4)*D756)+(Projection!$D$20+MAX(0,Projection!$C$24-M756)/Projection!$C$4-Projection!$D$21)*EXP($C$5+SQRT($C$4)*D756)^0.5</f>
        <v/>
      </c>
      <c r="O756" s="17">
        <f>N756*EXP($C$5+SQRT($C$4)*E756)+(Projection!$E$20+MAX(0,Projection!$D$24-N756)/Projection!$C$4-Projection!$E$21)*EXP($C$5+SQRT($C$4)*E756)^0.5</f>
        <v/>
      </c>
      <c r="P756" s="17">
        <f>O756*EXP($C$5+SQRT($C$4)*F756)+(Projection!$F$20+MAX(0,Projection!$E$24-O756)/Projection!$C$4-Projection!$F$21)*EXP($C$5+SQRT($C$4)*F756)^0.5</f>
        <v/>
      </c>
      <c r="Q756" s="17">
        <f>P756*EXP($C$5+SQRT($C$4)*G756)+(Projection!$G$20+MAX(0,Projection!$F$24-P756)/Projection!$C$4-Projection!$G$21)*EXP($C$5+SQRT($C$4)*G756)^0.5</f>
        <v/>
      </c>
      <c r="R756" s="17">
        <f>Q756*EXP($C$5+SQRT($C$4)*H756)+(Projection!$H$20+MAX(0,Projection!$G$24-Q756)/Projection!$C$4-Projection!$H$21)*EXP($C$5+SQRT($C$4)*H756)^0.5</f>
        <v/>
      </c>
      <c r="S756" s="17">
        <f>R756*EXP($C$5+SQRT($C$4)*I756)+(Projection!$I$20+MAX(0,Projection!$H$24-R756)/Projection!$C$4-Projection!$I$21)*EXP($C$5+SQRT($C$4)*I756)^0.5</f>
        <v/>
      </c>
      <c r="T756" s="17">
        <f>S756*EXP($C$5+SQRT($C$4)*J756)+(Projection!$J$20+MAX(0,Projection!$I$24-S756)/Projection!$C$4-Projection!$J$21)*EXP($C$5+SQRT($C$4)*J756)^0.5</f>
        <v/>
      </c>
      <c r="U756" s="17">
        <f>T756*EXP($C$5+SQRT($C$4)*K756)+(Projection!$K$20+MAX(0,Projection!$J$24-T756)/Projection!$C$4-Projection!$K$21)*EXP($C$5+SQRT($C$4)*K756)^0.5</f>
        <v/>
      </c>
      <c r="V756" s="17">
        <f>U756*EXP($C$5+SQRT($C$4)*L756)+(Projection!$L$20+MAX(0,Projection!$K$24-U756)/Projection!$C$4-Projection!$L$21)*EXP($C$5+SQRT($C$4)*L756)^0.5</f>
        <v/>
      </c>
      <c r="W756" s="13">
        <f>M756/Projection!$C$24</f>
        <v/>
      </c>
      <c r="X756" s="13">
        <f>N756/Projection!$D$24</f>
        <v/>
      </c>
      <c r="Y756" s="13">
        <f>O756/Projection!$E$24</f>
        <v/>
      </c>
      <c r="Z756" s="13">
        <f>P756/Projection!$F$24</f>
        <v/>
      </c>
      <c r="AA756" s="13">
        <f>Q756/Projection!$G$24</f>
        <v/>
      </c>
      <c r="AB756" s="13">
        <f>R756/Projection!$H$24</f>
        <v/>
      </c>
      <c r="AC756" s="13">
        <f>S756/Projection!$I$24</f>
        <v/>
      </c>
      <c r="AD756" s="13">
        <f>T756/Projection!$J$24</f>
        <v/>
      </c>
      <c r="AE756" s="13">
        <f>U756/Projection!$K$24</f>
        <v/>
      </c>
      <c r="AF756" s="13">
        <f>V756/Projection!$L$24</f>
        <v/>
      </c>
      <c r="AG756" s="13">
        <f>MIN(W756:AF756)</f>
        <v/>
      </c>
    </row>
    <row r="757">
      <c r="B757" s="2" t="n">
        <v>744</v>
      </c>
      <c r="C757" s="20" t="n">
        <v>1.000694</v>
      </c>
      <c r="D757" s="20" t="n">
        <v>0.391674</v>
      </c>
      <c r="E757" s="20" t="n">
        <v>1.367955</v>
      </c>
      <c r="F757" s="20" t="n">
        <v>-0.028738</v>
      </c>
      <c r="G757" s="20" t="n">
        <v>-0.80723</v>
      </c>
      <c r="H757" s="20" t="n">
        <v>0.415417</v>
      </c>
      <c r="I757" s="20" t="n">
        <v>0.323873</v>
      </c>
      <c r="J757" s="20" t="n">
        <v>0.869432</v>
      </c>
      <c r="K757" s="20" t="n">
        <v>0.10933</v>
      </c>
      <c r="L757" s="20" t="n">
        <v>0.970718</v>
      </c>
      <c r="M757" s="17">
        <f>Projection!$C$13*EXP($C$5+SQRT($C$4)*C757)+(Projection!$C$20+MAX(0,Projection!$C$14-Projection!$C$13)/Projection!$C$4-Projection!$C$21)*EXP($C$5+SQRT($C$4)*C757)^0.5</f>
        <v/>
      </c>
      <c r="N757" s="17">
        <f>M757*EXP($C$5+SQRT($C$4)*D757)+(Projection!$D$20+MAX(0,Projection!$C$24-M757)/Projection!$C$4-Projection!$D$21)*EXP($C$5+SQRT($C$4)*D757)^0.5</f>
        <v/>
      </c>
      <c r="O757" s="17">
        <f>N757*EXP($C$5+SQRT($C$4)*E757)+(Projection!$E$20+MAX(0,Projection!$D$24-N757)/Projection!$C$4-Projection!$E$21)*EXP($C$5+SQRT($C$4)*E757)^0.5</f>
        <v/>
      </c>
      <c r="P757" s="17">
        <f>O757*EXP($C$5+SQRT($C$4)*F757)+(Projection!$F$20+MAX(0,Projection!$E$24-O757)/Projection!$C$4-Projection!$F$21)*EXP($C$5+SQRT($C$4)*F757)^0.5</f>
        <v/>
      </c>
      <c r="Q757" s="17">
        <f>P757*EXP($C$5+SQRT($C$4)*G757)+(Projection!$G$20+MAX(0,Projection!$F$24-P757)/Projection!$C$4-Projection!$G$21)*EXP($C$5+SQRT($C$4)*G757)^0.5</f>
        <v/>
      </c>
      <c r="R757" s="17">
        <f>Q757*EXP($C$5+SQRT($C$4)*H757)+(Projection!$H$20+MAX(0,Projection!$G$24-Q757)/Projection!$C$4-Projection!$H$21)*EXP($C$5+SQRT($C$4)*H757)^0.5</f>
        <v/>
      </c>
      <c r="S757" s="17">
        <f>R757*EXP($C$5+SQRT($C$4)*I757)+(Projection!$I$20+MAX(0,Projection!$H$24-R757)/Projection!$C$4-Projection!$I$21)*EXP($C$5+SQRT($C$4)*I757)^0.5</f>
        <v/>
      </c>
      <c r="T757" s="17">
        <f>S757*EXP($C$5+SQRT($C$4)*J757)+(Projection!$J$20+MAX(0,Projection!$I$24-S757)/Projection!$C$4-Projection!$J$21)*EXP($C$5+SQRT($C$4)*J757)^0.5</f>
        <v/>
      </c>
      <c r="U757" s="17">
        <f>T757*EXP($C$5+SQRT($C$4)*K757)+(Projection!$K$20+MAX(0,Projection!$J$24-T757)/Projection!$C$4-Projection!$K$21)*EXP($C$5+SQRT($C$4)*K757)^0.5</f>
        <v/>
      </c>
      <c r="V757" s="17">
        <f>U757*EXP($C$5+SQRT($C$4)*L757)+(Projection!$L$20+MAX(0,Projection!$K$24-U757)/Projection!$C$4-Projection!$L$21)*EXP($C$5+SQRT($C$4)*L757)^0.5</f>
        <v/>
      </c>
      <c r="W757" s="13">
        <f>M757/Projection!$C$24</f>
        <v/>
      </c>
      <c r="X757" s="13">
        <f>N757/Projection!$D$24</f>
        <v/>
      </c>
      <c r="Y757" s="13">
        <f>O757/Projection!$E$24</f>
        <v/>
      </c>
      <c r="Z757" s="13">
        <f>P757/Projection!$F$24</f>
        <v/>
      </c>
      <c r="AA757" s="13">
        <f>Q757/Projection!$G$24</f>
        <v/>
      </c>
      <c r="AB757" s="13">
        <f>R757/Projection!$H$24</f>
        <v/>
      </c>
      <c r="AC757" s="13">
        <f>S757/Projection!$I$24</f>
        <v/>
      </c>
      <c r="AD757" s="13">
        <f>T757/Projection!$J$24</f>
        <v/>
      </c>
      <c r="AE757" s="13">
        <f>U757/Projection!$K$24</f>
        <v/>
      </c>
      <c r="AF757" s="13">
        <f>V757/Projection!$L$24</f>
        <v/>
      </c>
      <c r="AG757" s="13">
        <f>MIN(W757:AF757)</f>
        <v/>
      </c>
    </row>
    <row r="758">
      <c r="B758" s="2" t="n">
        <v>745</v>
      </c>
      <c r="C758" s="20" t="n">
        <v>1.555635</v>
      </c>
      <c r="D758" s="20" t="n">
        <v>-3.288204</v>
      </c>
      <c r="E758" s="20" t="n">
        <v>1.028274</v>
      </c>
      <c r="F758" s="20" t="n">
        <v>0.854165</v>
      </c>
      <c r="G758" s="20" t="n">
        <v>-0.00517</v>
      </c>
      <c r="H758" s="20" t="n">
        <v>-0.825774</v>
      </c>
      <c r="I758" s="20" t="n">
        <v>-0.050331</v>
      </c>
      <c r="J758" s="20" t="n">
        <v>-0.788841</v>
      </c>
      <c r="K758" s="20" t="n">
        <v>-0.378526</v>
      </c>
      <c r="L758" s="20" t="n">
        <v>-0.293807</v>
      </c>
      <c r="M758" s="17">
        <f>Projection!$C$13*EXP($C$5+SQRT($C$4)*C758)+(Projection!$C$20+MAX(0,Projection!$C$14-Projection!$C$13)/Projection!$C$4-Projection!$C$21)*EXP($C$5+SQRT($C$4)*C758)^0.5</f>
        <v/>
      </c>
      <c r="N758" s="17">
        <f>M758*EXP($C$5+SQRT($C$4)*D758)+(Projection!$D$20+MAX(0,Projection!$C$24-M758)/Projection!$C$4-Projection!$D$21)*EXP($C$5+SQRT($C$4)*D758)^0.5</f>
        <v/>
      </c>
      <c r="O758" s="17">
        <f>N758*EXP($C$5+SQRT($C$4)*E758)+(Projection!$E$20+MAX(0,Projection!$D$24-N758)/Projection!$C$4-Projection!$E$21)*EXP($C$5+SQRT($C$4)*E758)^0.5</f>
        <v/>
      </c>
      <c r="P758" s="17">
        <f>O758*EXP($C$5+SQRT($C$4)*F758)+(Projection!$F$20+MAX(0,Projection!$E$24-O758)/Projection!$C$4-Projection!$F$21)*EXP($C$5+SQRT($C$4)*F758)^0.5</f>
        <v/>
      </c>
      <c r="Q758" s="17">
        <f>P758*EXP($C$5+SQRT($C$4)*G758)+(Projection!$G$20+MAX(0,Projection!$F$24-P758)/Projection!$C$4-Projection!$G$21)*EXP($C$5+SQRT($C$4)*G758)^0.5</f>
        <v/>
      </c>
      <c r="R758" s="17">
        <f>Q758*EXP($C$5+SQRT($C$4)*H758)+(Projection!$H$20+MAX(0,Projection!$G$24-Q758)/Projection!$C$4-Projection!$H$21)*EXP($C$5+SQRT($C$4)*H758)^0.5</f>
        <v/>
      </c>
      <c r="S758" s="17">
        <f>R758*EXP($C$5+SQRT($C$4)*I758)+(Projection!$I$20+MAX(0,Projection!$H$24-R758)/Projection!$C$4-Projection!$I$21)*EXP($C$5+SQRT($C$4)*I758)^0.5</f>
        <v/>
      </c>
      <c r="T758" s="17">
        <f>S758*EXP($C$5+SQRT($C$4)*J758)+(Projection!$J$20+MAX(0,Projection!$I$24-S758)/Projection!$C$4-Projection!$J$21)*EXP($C$5+SQRT($C$4)*J758)^0.5</f>
        <v/>
      </c>
      <c r="U758" s="17">
        <f>T758*EXP($C$5+SQRT($C$4)*K758)+(Projection!$K$20+MAX(0,Projection!$J$24-T758)/Projection!$C$4-Projection!$K$21)*EXP($C$5+SQRT($C$4)*K758)^0.5</f>
        <v/>
      </c>
      <c r="V758" s="17">
        <f>U758*EXP($C$5+SQRT($C$4)*L758)+(Projection!$L$20+MAX(0,Projection!$K$24-U758)/Projection!$C$4-Projection!$L$21)*EXP($C$5+SQRT($C$4)*L758)^0.5</f>
        <v/>
      </c>
      <c r="W758" s="13">
        <f>M758/Projection!$C$24</f>
        <v/>
      </c>
      <c r="X758" s="13">
        <f>N758/Projection!$D$24</f>
        <v/>
      </c>
      <c r="Y758" s="13">
        <f>O758/Projection!$E$24</f>
        <v/>
      </c>
      <c r="Z758" s="13">
        <f>P758/Projection!$F$24</f>
        <v/>
      </c>
      <c r="AA758" s="13">
        <f>Q758/Projection!$G$24</f>
        <v/>
      </c>
      <c r="AB758" s="13">
        <f>R758/Projection!$H$24</f>
        <v/>
      </c>
      <c r="AC758" s="13">
        <f>S758/Projection!$I$24</f>
        <v/>
      </c>
      <c r="AD758" s="13">
        <f>T758/Projection!$J$24</f>
        <v/>
      </c>
      <c r="AE758" s="13">
        <f>U758/Projection!$K$24</f>
        <v/>
      </c>
      <c r="AF758" s="13">
        <f>V758/Projection!$L$24</f>
        <v/>
      </c>
      <c r="AG758" s="13">
        <f>MIN(W758:AF758)</f>
        <v/>
      </c>
    </row>
    <row r="759">
      <c r="B759" s="2" t="n">
        <v>746</v>
      </c>
      <c r="C759" s="20" t="n">
        <v>-0.505406</v>
      </c>
      <c r="D759" s="20" t="n">
        <v>0.740462</v>
      </c>
      <c r="E759" s="20" t="n">
        <v>2.306851</v>
      </c>
      <c r="F759" s="20" t="n">
        <v>0.049408</v>
      </c>
      <c r="G759" s="20" t="n">
        <v>0.618401</v>
      </c>
      <c r="H759" s="20" t="n">
        <v>0.216541</v>
      </c>
      <c r="I759" s="20" t="n">
        <v>0.539758</v>
      </c>
      <c r="J759" s="20" t="n">
        <v>0.214581</v>
      </c>
      <c r="K759" s="20" t="n">
        <v>1.138357</v>
      </c>
      <c r="L759" s="20" t="n">
        <v>0.747788</v>
      </c>
      <c r="M759" s="17">
        <f>Projection!$C$13*EXP($C$5+SQRT($C$4)*C759)+(Projection!$C$20+MAX(0,Projection!$C$14-Projection!$C$13)/Projection!$C$4-Projection!$C$21)*EXP($C$5+SQRT($C$4)*C759)^0.5</f>
        <v/>
      </c>
      <c r="N759" s="17">
        <f>M759*EXP($C$5+SQRT($C$4)*D759)+(Projection!$D$20+MAX(0,Projection!$C$24-M759)/Projection!$C$4-Projection!$D$21)*EXP($C$5+SQRT($C$4)*D759)^0.5</f>
        <v/>
      </c>
      <c r="O759" s="17">
        <f>N759*EXP($C$5+SQRT($C$4)*E759)+(Projection!$E$20+MAX(0,Projection!$D$24-N759)/Projection!$C$4-Projection!$E$21)*EXP($C$5+SQRT($C$4)*E759)^0.5</f>
        <v/>
      </c>
      <c r="P759" s="17">
        <f>O759*EXP($C$5+SQRT($C$4)*F759)+(Projection!$F$20+MAX(0,Projection!$E$24-O759)/Projection!$C$4-Projection!$F$21)*EXP($C$5+SQRT($C$4)*F759)^0.5</f>
        <v/>
      </c>
      <c r="Q759" s="17">
        <f>P759*EXP($C$5+SQRT($C$4)*G759)+(Projection!$G$20+MAX(0,Projection!$F$24-P759)/Projection!$C$4-Projection!$G$21)*EXP($C$5+SQRT($C$4)*G759)^0.5</f>
        <v/>
      </c>
      <c r="R759" s="17">
        <f>Q759*EXP($C$5+SQRT($C$4)*H759)+(Projection!$H$20+MAX(0,Projection!$G$24-Q759)/Projection!$C$4-Projection!$H$21)*EXP($C$5+SQRT($C$4)*H759)^0.5</f>
        <v/>
      </c>
      <c r="S759" s="17">
        <f>R759*EXP($C$5+SQRT($C$4)*I759)+(Projection!$I$20+MAX(0,Projection!$H$24-R759)/Projection!$C$4-Projection!$I$21)*EXP($C$5+SQRT($C$4)*I759)^0.5</f>
        <v/>
      </c>
      <c r="T759" s="17">
        <f>S759*EXP($C$5+SQRT($C$4)*J759)+(Projection!$J$20+MAX(0,Projection!$I$24-S759)/Projection!$C$4-Projection!$J$21)*EXP($C$5+SQRT($C$4)*J759)^0.5</f>
        <v/>
      </c>
      <c r="U759" s="17">
        <f>T759*EXP($C$5+SQRT($C$4)*K759)+(Projection!$K$20+MAX(0,Projection!$J$24-T759)/Projection!$C$4-Projection!$K$21)*EXP($C$5+SQRT($C$4)*K759)^0.5</f>
        <v/>
      </c>
      <c r="V759" s="17">
        <f>U759*EXP($C$5+SQRT($C$4)*L759)+(Projection!$L$20+MAX(0,Projection!$K$24-U759)/Projection!$C$4-Projection!$L$21)*EXP($C$5+SQRT($C$4)*L759)^0.5</f>
        <v/>
      </c>
      <c r="W759" s="13">
        <f>M759/Projection!$C$24</f>
        <v/>
      </c>
      <c r="X759" s="13">
        <f>N759/Projection!$D$24</f>
        <v/>
      </c>
      <c r="Y759" s="13">
        <f>O759/Projection!$E$24</f>
        <v/>
      </c>
      <c r="Z759" s="13">
        <f>P759/Projection!$F$24</f>
        <v/>
      </c>
      <c r="AA759" s="13">
        <f>Q759/Projection!$G$24</f>
        <v/>
      </c>
      <c r="AB759" s="13">
        <f>R759/Projection!$H$24</f>
        <v/>
      </c>
      <c r="AC759" s="13">
        <f>S759/Projection!$I$24</f>
        <v/>
      </c>
      <c r="AD759" s="13">
        <f>T759/Projection!$J$24</f>
        <v/>
      </c>
      <c r="AE759" s="13">
        <f>U759/Projection!$K$24</f>
        <v/>
      </c>
      <c r="AF759" s="13">
        <f>V759/Projection!$L$24</f>
        <v/>
      </c>
      <c r="AG759" s="13">
        <f>MIN(W759:AF759)</f>
        <v/>
      </c>
    </row>
    <row r="760">
      <c r="B760" s="2" t="n">
        <v>747</v>
      </c>
      <c r="C760" s="20" t="n">
        <v>-0.29178</v>
      </c>
      <c r="D760" s="20" t="n">
        <v>-1.606555</v>
      </c>
      <c r="E760" s="20" t="n">
        <v>-1.198479</v>
      </c>
      <c r="F760" s="20" t="n">
        <v>-3.003682</v>
      </c>
      <c r="G760" s="20" t="n">
        <v>0.578506</v>
      </c>
      <c r="H760" s="20" t="n">
        <v>-0.996371</v>
      </c>
      <c r="I760" s="20" t="n">
        <v>-0.479912</v>
      </c>
      <c r="J760" s="20" t="n">
        <v>-1.787896</v>
      </c>
      <c r="K760" s="20" t="n">
        <v>1.031261</v>
      </c>
      <c r="L760" s="20" t="n">
        <v>-0.377696</v>
      </c>
      <c r="M760" s="17">
        <f>Projection!$C$13*EXP($C$5+SQRT($C$4)*C760)+(Projection!$C$20+MAX(0,Projection!$C$14-Projection!$C$13)/Projection!$C$4-Projection!$C$21)*EXP($C$5+SQRT($C$4)*C760)^0.5</f>
        <v/>
      </c>
      <c r="N760" s="17">
        <f>M760*EXP($C$5+SQRT($C$4)*D760)+(Projection!$D$20+MAX(0,Projection!$C$24-M760)/Projection!$C$4-Projection!$D$21)*EXP($C$5+SQRT($C$4)*D760)^0.5</f>
        <v/>
      </c>
      <c r="O760" s="17">
        <f>N760*EXP($C$5+SQRT($C$4)*E760)+(Projection!$E$20+MAX(0,Projection!$D$24-N760)/Projection!$C$4-Projection!$E$21)*EXP($C$5+SQRT($C$4)*E760)^0.5</f>
        <v/>
      </c>
      <c r="P760" s="17">
        <f>O760*EXP($C$5+SQRT($C$4)*F760)+(Projection!$F$20+MAX(0,Projection!$E$24-O760)/Projection!$C$4-Projection!$F$21)*EXP($C$5+SQRT($C$4)*F760)^0.5</f>
        <v/>
      </c>
      <c r="Q760" s="17">
        <f>P760*EXP($C$5+SQRT($C$4)*G760)+(Projection!$G$20+MAX(0,Projection!$F$24-P760)/Projection!$C$4-Projection!$G$21)*EXP($C$5+SQRT($C$4)*G760)^0.5</f>
        <v/>
      </c>
      <c r="R760" s="17">
        <f>Q760*EXP($C$5+SQRT($C$4)*H760)+(Projection!$H$20+MAX(0,Projection!$G$24-Q760)/Projection!$C$4-Projection!$H$21)*EXP($C$5+SQRT($C$4)*H760)^0.5</f>
        <v/>
      </c>
      <c r="S760" s="17">
        <f>R760*EXP($C$5+SQRT($C$4)*I760)+(Projection!$I$20+MAX(0,Projection!$H$24-R760)/Projection!$C$4-Projection!$I$21)*EXP($C$5+SQRT($C$4)*I760)^0.5</f>
        <v/>
      </c>
      <c r="T760" s="17">
        <f>S760*EXP($C$5+SQRT($C$4)*J760)+(Projection!$J$20+MAX(0,Projection!$I$24-S760)/Projection!$C$4-Projection!$J$21)*EXP($C$5+SQRT($C$4)*J760)^0.5</f>
        <v/>
      </c>
      <c r="U760" s="17">
        <f>T760*EXP($C$5+SQRT($C$4)*K760)+(Projection!$K$20+MAX(0,Projection!$J$24-T760)/Projection!$C$4-Projection!$K$21)*EXP($C$5+SQRT($C$4)*K760)^0.5</f>
        <v/>
      </c>
      <c r="V760" s="17">
        <f>U760*EXP($C$5+SQRT($C$4)*L760)+(Projection!$L$20+MAX(0,Projection!$K$24-U760)/Projection!$C$4-Projection!$L$21)*EXP($C$5+SQRT($C$4)*L760)^0.5</f>
        <v/>
      </c>
      <c r="W760" s="13">
        <f>M760/Projection!$C$24</f>
        <v/>
      </c>
      <c r="X760" s="13">
        <f>N760/Projection!$D$24</f>
        <v/>
      </c>
      <c r="Y760" s="13">
        <f>O760/Projection!$E$24</f>
        <v/>
      </c>
      <c r="Z760" s="13">
        <f>P760/Projection!$F$24</f>
        <v/>
      </c>
      <c r="AA760" s="13">
        <f>Q760/Projection!$G$24</f>
        <v/>
      </c>
      <c r="AB760" s="13">
        <f>R760/Projection!$H$24</f>
        <v/>
      </c>
      <c r="AC760" s="13">
        <f>S760/Projection!$I$24</f>
        <v/>
      </c>
      <c r="AD760" s="13">
        <f>T760/Projection!$J$24</f>
        <v/>
      </c>
      <c r="AE760" s="13">
        <f>U760/Projection!$K$24</f>
        <v/>
      </c>
      <c r="AF760" s="13">
        <f>V760/Projection!$L$24</f>
        <v/>
      </c>
      <c r="AG760" s="13">
        <f>MIN(W760:AF760)</f>
        <v/>
      </c>
    </row>
    <row r="761">
      <c r="B761" s="2" t="n">
        <v>748</v>
      </c>
      <c r="C761" s="20" t="n">
        <v>-0.613598</v>
      </c>
      <c r="D761" s="20" t="n">
        <v>1.812917</v>
      </c>
      <c r="E761" s="20" t="n">
        <v>0.869633</v>
      </c>
      <c r="F761" s="20" t="n">
        <v>0.244191</v>
      </c>
      <c r="G761" s="20" t="n">
        <v>0.346343</v>
      </c>
      <c r="H761" s="20" t="n">
        <v>0.875514</v>
      </c>
      <c r="I761" s="20" t="n">
        <v>-0.803076</v>
      </c>
      <c r="J761" s="20" t="n">
        <v>-0.253484</v>
      </c>
      <c r="K761" s="20" t="n">
        <v>0.227642</v>
      </c>
      <c r="L761" s="20" t="n">
        <v>0.18299</v>
      </c>
      <c r="M761" s="17">
        <f>Projection!$C$13*EXP($C$5+SQRT($C$4)*C761)+(Projection!$C$20+MAX(0,Projection!$C$14-Projection!$C$13)/Projection!$C$4-Projection!$C$21)*EXP($C$5+SQRT($C$4)*C761)^0.5</f>
        <v/>
      </c>
      <c r="N761" s="17">
        <f>M761*EXP($C$5+SQRT($C$4)*D761)+(Projection!$D$20+MAX(0,Projection!$C$24-M761)/Projection!$C$4-Projection!$D$21)*EXP($C$5+SQRT($C$4)*D761)^0.5</f>
        <v/>
      </c>
      <c r="O761" s="17">
        <f>N761*EXP($C$5+SQRT($C$4)*E761)+(Projection!$E$20+MAX(0,Projection!$D$24-N761)/Projection!$C$4-Projection!$E$21)*EXP($C$5+SQRT($C$4)*E761)^0.5</f>
        <v/>
      </c>
      <c r="P761" s="17">
        <f>O761*EXP($C$5+SQRT($C$4)*F761)+(Projection!$F$20+MAX(0,Projection!$E$24-O761)/Projection!$C$4-Projection!$F$21)*EXP($C$5+SQRT($C$4)*F761)^0.5</f>
        <v/>
      </c>
      <c r="Q761" s="17">
        <f>P761*EXP($C$5+SQRT($C$4)*G761)+(Projection!$G$20+MAX(0,Projection!$F$24-P761)/Projection!$C$4-Projection!$G$21)*EXP($C$5+SQRT($C$4)*G761)^0.5</f>
        <v/>
      </c>
      <c r="R761" s="17">
        <f>Q761*EXP($C$5+SQRT($C$4)*H761)+(Projection!$H$20+MAX(0,Projection!$G$24-Q761)/Projection!$C$4-Projection!$H$21)*EXP($C$5+SQRT($C$4)*H761)^0.5</f>
        <v/>
      </c>
      <c r="S761" s="17">
        <f>R761*EXP($C$5+SQRT($C$4)*I761)+(Projection!$I$20+MAX(0,Projection!$H$24-R761)/Projection!$C$4-Projection!$I$21)*EXP($C$5+SQRT($C$4)*I761)^0.5</f>
        <v/>
      </c>
      <c r="T761" s="17">
        <f>S761*EXP($C$5+SQRT($C$4)*J761)+(Projection!$J$20+MAX(0,Projection!$I$24-S761)/Projection!$C$4-Projection!$J$21)*EXP($C$5+SQRT($C$4)*J761)^0.5</f>
        <v/>
      </c>
      <c r="U761" s="17">
        <f>T761*EXP($C$5+SQRT($C$4)*K761)+(Projection!$K$20+MAX(0,Projection!$J$24-T761)/Projection!$C$4-Projection!$K$21)*EXP($C$5+SQRT($C$4)*K761)^0.5</f>
        <v/>
      </c>
      <c r="V761" s="17">
        <f>U761*EXP($C$5+SQRT($C$4)*L761)+(Projection!$L$20+MAX(0,Projection!$K$24-U761)/Projection!$C$4-Projection!$L$21)*EXP($C$5+SQRT($C$4)*L761)^0.5</f>
        <v/>
      </c>
      <c r="W761" s="13">
        <f>M761/Projection!$C$24</f>
        <v/>
      </c>
      <c r="X761" s="13">
        <f>N761/Projection!$D$24</f>
        <v/>
      </c>
      <c r="Y761" s="13">
        <f>O761/Projection!$E$24</f>
        <v/>
      </c>
      <c r="Z761" s="13">
        <f>P761/Projection!$F$24</f>
        <v/>
      </c>
      <c r="AA761" s="13">
        <f>Q761/Projection!$G$24</f>
        <v/>
      </c>
      <c r="AB761" s="13">
        <f>R761/Projection!$H$24</f>
        <v/>
      </c>
      <c r="AC761" s="13">
        <f>S761/Projection!$I$24</f>
        <v/>
      </c>
      <c r="AD761" s="13">
        <f>T761/Projection!$J$24</f>
        <v/>
      </c>
      <c r="AE761" s="13">
        <f>U761/Projection!$K$24</f>
        <v/>
      </c>
      <c r="AF761" s="13">
        <f>V761/Projection!$L$24</f>
        <v/>
      </c>
      <c r="AG761" s="13">
        <f>MIN(W761:AF761)</f>
        <v/>
      </c>
    </row>
    <row r="762">
      <c r="B762" s="2" t="n">
        <v>749</v>
      </c>
      <c r="C762" s="20" t="n">
        <v>0.824749</v>
      </c>
      <c r="D762" s="20" t="n">
        <v>0.815588</v>
      </c>
      <c r="E762" s="20" t="n">
        <v>-0.470386</v>
      </c>
      <c r="F762" s="20" t="n">
        <v>-0.38944</v>
      </c>
      <c r="G762" s="20" t="n">
        <v>-0.901614</v>
      </c>
      <c r="H762" s="20" t="n">
        <v>-0.38565</v>
      </c>
      <c r="I762" s="20" t="n">
        <v>0.18253</v>
      </c>
      <c r="J762" s="20" t="n">
        <v>-2.232476</v>
      </c>
      <c r="K762" s="20" t="n">
        <v>-0.765715</v>
      </c>
      <c r="L762" s="20" t="n">
        <v>-0.434885</v>
      </c>
      <c r="M762" s="17">
        <f>Projection!$C$13*EXP($C$5+SQRT($C$4)*C762)+(Projection!$C$20+MAX(0,Projection!$C$14-Projection!$C$13)/Projection!$C$4-Projection!$C$21)*EXP($C$5+SQRT($C$4)*C762)^0.5</f>
        <v/>
      </c>
      <c r="N762" s="17">
        <f>M762*EXP($C$5+SQRT($C$4)*D762)+(Projection!$D$20+MAX(0,Projection!$C$24-M762)/Projection!$C$4-Projection!$D$21)*EXP($C$5+SQRT($C$4)*D762)^0.5</f>
        <v/>
      </c>
      <c r="O762" s="17">
        <f>N762*EXP($C$5+SQRT($C$4)*E762)+(Projection!$E$20+MAX(0,Projection!$D$24-N762)/Projection!$C$4-Projection!$E$21)*EXP($C$5+SQRT($C$4)*E762)^0.5</f>
        <v/>
      </c>
      <c r="P762" s="17">
        <f>O762*EXP($C$5+SQRT($C$4)*F762)+(Projection!$F$20+MAX(0,Projection!$E$24-O762)/Projection!$C$4-Projection!$F$21)*EXP($C$5+SQRT($C$4)*F762)^0.5</f>
        <v/>
      </c>
      <c r="Q762" s="17">
        <f>P762*EXP($C$5+SQRT($C$4)*G762)+(Projection!$G$20+MAX(0,Projection!$F$24-P762)/Projection!$C$4-Projection!$G$21)*EXP($C$5+SQRT($C$4)*G762)^0.5</f>
        <v/>
      </c>
      <c r="R762" s="17">
        <f>Q762*EXP($C$5+SQRT($C$4)*H762)+(Projection!$H$20+MAX(0,Projection!$G$24-Q762)/Projection!$C$4-Projection!$H$21)*EXP($C$5+SQRT($C$4)*H762)^0.5</f>
        <v/>
      </c>
      <c r="S762" s="17">
        <f>R762*EXP($C$5+SQRT($C$4)*I762)+(Projection!$I$20+MAX(0,Projection!$H$24-R762)/Projection!$C$4-Projection!$I$21)*EXP($C$5+SQRT($C$4)*I762)^0.5</f>
        <v/>
      </c>
      <c r="T762" s="17">
        <f>S762*EXP($C$5+SQRT($C$4)*J762)+(Projection!$J$20+MAX(0,Projection!$I$24-S762)/Projection!$C$4-Projection!$J$21)*EXP($C$5+SQRT($C$4)*J762)^0.5</f>
        <v/>
      </c>
      <c r="U762" s="17">
        <f>T762*EXP($C$5+SQRT($C$4)*K762)+(Projection!$K$20+MAX(0,Projection!$J$24-T762)/Projection!$C$4-Projection!$K$21)*EXP($C$5+SQRT($C$4)*K762)^0.5</f>
        <v/>
      </c>
      <c r="V762" s="17">
        <f>U762*EXP($C$5+SQRT($C$4)*L762)+(Projection!$L$20+MAX(0,Projection!$K$24-U762)/Projection!$C$4-Projection!$L$21)*EXP($C$5+SQRT($C$4)*L762)^0.5</f>
        <v/>
      </c>
      <c r="W762" s="13">
        <f>M762/Projection!$C$24</f>
        <v/>
      </c>
      <c r="X762" s="13">
        <f>N762/Projection!$D$24</f>
        <v/>
      </c>
      <c r="Y762" s="13">
        <f>O762/Projection!$E$24</f>
        <v/>
      </c>
      <c r="Z762" s="13">
        <f>P762/Projection!$F$24</f>
        <v/>
      </c>
      <c r="AA762" s="13">
        <f>Q762/Projection!$G$24</f>
        <v/>
      </c>
      <c r="AB762" s="13">
        <f>R762/Projection!$H$24</f>
        <v/>
      </c>
      <c r="AC762" s="13">
        <f>S762/Projection!$I$24</f>
        <v/>
      </c>
      <c r="AD762" s="13">
        <f>T762/Projection!$J$24</f>
        <v/>
      </c>
      <c r="AE762" s="13">
        <f>U762/Projection!$K$24</f>
        <v/>
      </c>
      <c r="AF762" s="13">
        <f>V762/Projection!$L$24</f>
        <v/>
      </c>
      <c r="AG762" s="13">
        <f>MIN(W762:AF762)</f>
        <v/>
      </c>
    </row>
    <row r="763">
      <c r="B763" s="2" t="n">
        <v>750</v>
      </c>
      <c r="C763" s="20" t="n">
        <v>-0.769305</v>
      </c>
      <c r="D763" s="20" t="n">
        <v>0.041344</v>
      </c>
      <c r="E763" s="20" t="n">
        <v>1.515328</v>
      </c>
      <c r="F763" s="20" t="n">
        <v>-0.002069</v>
      </c>
      <c r="G763" s="20" t="n">
        <v>1.54984</v>
      </c>
      <c r="H763" s="20" t="n">
        <v>-0.148477</v>
      </c>
      <c r="I763" s="20" t="n">
        <v>0.092876</v>
      </c>
      <c r="J763" s="20" t="n">
        <v>0.5156230000000001</v>
      </c>
      <c r="K763" s="20" t="n">
        <v>-0.692317</v>
      </c>
      <c r="L763" s="20" t="n">
        <v>1.010901</v>
      </c>
      <c r="M763" s="17">
        <f>Projection!$C$13*EXP($C$5+SQRT($C$4)*C763)+(Projection!$C$20+MAX(0,Projection!$C$14-Projection!$C$13)/Projection!$C$4-Projection!$C$21)*EXP($C$5+SQRT($C$4)*C763)^0.5</f>
        <v/>
      </c>
      <c r="N763" s="17">
        <f>M763*EXP($C$5+SQRT($C$4)*D763)+(Projection!$D$20+MAX(0,Projection!$C$24-M763)/Projection!$C$4-Projection!$D$21)*EXP($C$5+SQRT($C$4)*D763)^0.5</f>
        <v/>
      </c>
      <c r="O763" s="17">
        <f>N763*EXP($C$5+SQRT($C$4)*E763)+(Projection!$E$20+MAX(0,Projection!$D$24-N763)/Projection!$C$4-Projection!$E$21)*EXP($C$5+SQRT($C$4)*E763)^0.5</f>
        <v/>
      </c>
      <c r="P763" s="17">
        <f>O763*EXP($C$5+SQRT($C$4)*F763)+(Projection!$F$20+MAX(0,Projection!$E$24-O763)/Projection!$C$4-Projection!$F$21)*EXP($C$5+SQRT($C$4)*F763)^0.5</f>
        <v/>
      </c>
      <c r="Q763" s="17">
        <f>P763*EXP($C$5+SQRT($C$4)*G763)+(Projection!$G$20+MAX(0,Projection!$F$24-P763)/Projection!$C$4-Projection!$G$21)*EXP($C$5+SQRT($C$4)*G763)^0.5</f>
        <v/>
      </c>
      <c r="R763" s="17">
        <f>Q763*EXP($C$5+SQRT($C$4)*H763)+(Projection!$H$20+MAX(0,Projection!$G$24-Q763)/Projection!$C$4-Projection!$H$21)*EXP($C$5+SQRT($C$4)*H763)^0.5</f>
        <v/>
      </c>
      <c r="S763" s="17">
        <f>R763*EXP($C$5+SQRT($C$4)*I763)+(Projection!$I$20+MAX(0,Projection!$H$24-R763)/Projection!$C$4-Projection!$I$21)*EXP($C$5+SQRT($C$4)*I763)^0.5</f>
        <v/>
      </c>
      <c r="T763" s="17">
        <f>S763*EXP($C$5+SQRT($C$4)*J763)+(Projection!$J$20+MAX(0,Projection!$I$24-S763)/Projection!$C$4-Projection!$J$21)*EXP($C$5+SQRT($C$4)*J763)^0.5</f>
        <v/>
      </c>
      <c r="U763" s="17">
        <f>T763*EXP($C$5+SQRT($C$4)*K763)+(Projection!$K$20+MAX(0,Projection!$J$24-T763)/Projection!$C$4-Projection!$K$21)*EXP($C$5+SQRT($C$4)*K763)^0.5</f>
        <v/>
      </c>
      <c r="V763" s="17">
        <f>U763*EXP($C$5+SQRT($C$4)*L763)+(Projection!$L$20+MAX(0,Projection!$K$24-U763)/Projection!$C$4-Projection!$L$21)*EXP($C$5+SQRT($C$4)*L763)^0.5</f>
        <v/>
      </c>
      <c r="W763" s="13">
        <f>M763/Projection!$C$24</f>
        <v/>
      </c>
      <c r="X763" s="13">
        <f>N763/Projection!$D$24</f>
        <v/>
      </c>
      <c r="Y763" s="13">
        <f>O763/Projection!$E$24</f>
        <v/>
      </c>
      <c r="Z763" s="13">
        <f>P763/Projection!$F$24</f>
        <v/>
      </c>
      <c r="AA763" s="13">
        <f>Q763/Projection!$G$24</f>
        <v/>
      </c>
      <c r="AB763" s="13">
        <f>R763/Projection!$H$24</f>
        <v/>
      </c>
      <c r="AC763" s="13">
        <f>S763/Projection!$I$24</f>
        <v/>
      </c>
      <c r="AD763" s="13">
        <f>T763/Projection!$J$24</f>
        <v/>
      </c>
      <c r="AE763" s="13">
        <f>U763/Projection!$K$24</f>
        <v/>
      </c>
      <c r="AF763" s="13">
        <f>V763/Projection!$L$24</f>
        <v/>
      </c>
      <c r="AG763" s="13">
        <f>MIN(W763:AF763)</f>
        <v/>
      </c>
    </row>
    <row r="764">
      <c r="B764" s="2" t="n">
        <v>751</v>
      </c>
      <c r="C764" s="20" t="n">
        <v>0.478323</v>
      </c>
      <c r="D764" s="20" t="n">
        <v>-1.119867</v>
      </c>
      <c r="E764" s="20" t="n">
        <v>0.376354</v>
      </c>
      <c r="F764" s="20" t="n">
        <v>0.517737</v>
      </c>
      <c r="G764" s="20" t="n">
        <v>0.811978</v>
      </c>
      <c r="H764" s="20" t="n">
        <v>-0.736777</v>
      </c>
      <c r="I764" s="20" t="n">
        <v>0.205681</v>
      </c>
      <c r="J764" s="20" t="n">
        <v>-0.816837</v>
      </c>
      <c r="K764" s="20" t="n">
        <v>-0.685788</v>
      </c>
      <c r="L764" s="20" t="n">
        <v>-0.8754420000000001</v>
      </c>
      <c r="M764" s="17">
        <f>Projection!$C$13*EXP($C$5+SQRT($C$4)*C764)+(Projection!$C$20+MAX(0,Projection!$C$14-Projection!$C$13)/Projection!$C$4-Projection!$C$21)*EXP($C$5+SQRT($C$4)*C764)^0.5</f>
        <v/>
      </c>
      <c r="N764" s="17">
        <f>M764*EXP($C$5+SQRT($C$4)*D764)+(Projection!$D$20+MAX(0,Projection!$C$24-M764)/Projection!$C$4-Projection!$D$21)*EXP($C$5+SQRT($C$4)*D764)^0.5</f>
        <v/>
      </c>
      <c r="O764" s="17">
        <f>N764*EXP($C$5+SQRT($C$4)*E764)+(Projection!$E$20+MAX(0,Projection!$D$24-N764)/Projection!$C$4-Projection!$E$21)*EXP($C$5+SQRT($C$4)*E764)^0.5</f>
        <v/>
      </c>
      <c r="P764" s="17">
        <f>O764*EXP($C$5+SQRT($C$4)*F764)+(Projection!$F$20+MAX(0,Projection!$E$24-O764)/Projection!$C$4-Projection!$F$21)*EXP($C$5+SQRT($C$4)*F764)^0.5</f>
        <v/>
      </c>
      <c r="Q764" s="17">
        <f>P764*EXP($C$5+SQRT($C$4)*G764)+(Projection!$G$20+MAX(0,Projection!$F$24-P764)/Projection!$C$4-Projection!$G$21)*EXP($C$5+SQRT($C$4)*G764)^0.5</f>
        <v/>
      </c>
      <c r="R764" s="17">
        <f>Q764*EXP($C$5+SQRT($C$4)*H764)+(Projection!$H$20+MAX(0,Projection!$G$24-Q764)/Projection!$C$4-Projection!$H$21)*EXP($C$5+SQRT($C$4)*H764)^0.5</f>
        <v/>
      </c>
      <c r="S764" s="17">
        <f>R764*EXP($C$5+SQRT($C$4)*I764)+(Projection!$I$20+MAX(0,Projection!$H$24-R764)/Projection!$C$4-Projection!$I$21)*EXP($C$5+SQRT($C$4)*I764)^0.5</f>
        <v/>
      </c>
      <c r="T764" s="17">
        <f>S764*EXP($C$5+SQRT($C$4)*J764)+(Projection!$J$20+MAX(0,Projection!$I$24-S764)/Projection!$C$4-Projection!$J$21)*EXP($C$5+SQRT($C$4)*J764)^0.5</f>
        <v/>
      </c>
      <c r="U764" s="17">
        <f>T764*EXP($C$5+SQRT($C$4)*K764)+(Projection!$K$20+MAX(0,Projection!$J$24-T764)/Projection!$C$4-Projection!$K$21)*EXP($C$5+SQRT($C$4)*K764)^0.5</f>
        <v/>
      </c>
      <c r="V764" s="17">
        <f>U764*EXP($C$5+SQRT($C$4)*L764)+(Projection!$L$20+MAX(0,Projection!$K$24-U764)/Projection!$C$4-Projection!$L$21)*EXP($C$5+SQRT($C$4)*L764)^0.5</f>
        <v/>
      </c>
      <c r="W764" s="13">
        <f>M764/Projection!$C$24</f>
        <v/>
      </c>
      <c r="X764" s="13">
        <f>N764/Projection!$D$24</f>
        <v/>
      </c>
      <c r="Y764" s="13">
        <f>O764/Projection!$E$24</f>
        <v/>
      </c>
      <c r="Z764" s="13">
        <f>P764/Projection!$F$24</f>
        <v/>
      </c>
      <c r="AA764" s="13">
        <f>Q764/Projection!$G$24</f>
        <v/>
      </c>
      <c r="AB764" s="13">
        <f>R764/Projection!$H$24</f>
        <v/>
      </c>
      <c r="AC764" s="13">
        <f>S764/Projection!$I$24</f>
        <v/>
      </c>
      <c r="AD764" s="13">
        <f>T764/Projection!$J$24</f>
        <v/>
      </c>
      <c r="AE764" s="13">
        <f>U764/Projection!$K$24</f>
        <v/>
      </c>
      <c r="AF764" s="13">
        <f>V764/Projection!$L$24</f>
        <v/>
      </c>
      <c r="AG764" s="13">
        <f>MIN(W764:AF764)</f>
        <v/>
      </c>
    </row>
    <row r="765">
      <c r="B765" s="2" t="n">
        <v>752</v>
      </c>
      <c r="C765" s="20" t="n">
        <v>-0.978459</v>
      </c>
      <c r="D765" s="20" t="n">
        <v>0.910391</v>
      </c>
      <c r="E765" s="20" t="n">
        <v>1.143565</v>
      </c>
      <c r="F765" s="20" t="n">
        <v>0.430796</v>
      </c>
      <c r="G765" s="20" t="n">
        <v>0.548695</v>
      </c>
      <c r="H765" s="20" t="n">
        <v>-0.8440879999999999</v>
      </c>
      <c r="I765" s="20" t="n">
        <v>-0.782685</v>
      </c>
      <c r="J765" s="20" t="n">
        <v>0.686622</v>
      </c>
      <c r="K765" s="20" t="n">
        <v>-1.490601</v>
      </c>
      <c r="L765" s="20" t="n">
        <v>-0.697647</v>
      </c>
      <c r="M765" s="17">
        <f>Projection!$C$13*EXP($C$5+SQRT($C$4)*C765)+(Projection!$C$20+MAX(0,Projection!$C$14-Projection!$C$13)/Projection!$C$4-Projection!$C$21)*EXP($C$5+SQRT($C$4)*C765)^0.5</f>
        <v/>
      </c>
      <c r="N765" s="17">
        <f>M765*EXP($C$5+SQRT($C$4)*D765)+(Projection!$D$20+MAX(0,Projection!$C$24-M765)/Projection!$C$4-Projection!$D$21)*EXP($C$5+SQRT($C$4)*D765)^0.5</f>
        <v/>
      </c>
      <c r="O765" s="17">
        <f>N765*EXP($C$5+SQRT($C$4)*E765)+(Projection!$E$20+MAX(0,Projection!$D$24-N765)/Projection!$C$4-Projection!$E$21)*EXP($C$5+SQRT($C$4)*E765)^0.5</f>
        <v/>
      </c>
      <c r="P765" s="17">
        <f>O765*EXP($C$5+SQRT($C$4)*F765)+(Projection!$F$20+MAX(0,Projection!$E$24-O765)/Projection!$C$4-Projection!$F$21)*EXP($C$5+SQRT($C$4)*F765)^0.5</f>
        <v/>
      </c>
      <c r="Q765" s="17">
        <f>P765*EXP($C$5+SQRT($C$4)*G765)+(Projection!$G$20+MAX(0,Projection!$F$24-P765)/Projection!$C$4-Projection!$G$21)*EXP($C$5+SQRT($C$4)*G765)^0.5</f>
        <v/>
      </c>
      <c r="R765" s="17">
        <f>Q765*EXP($C$5+SQRT($C$4)*H765)+(Projection!$H$20+MAX(0,Projection!$G$24-Q765)/Projection!$C$4-Projection!$H$21)*EXP($C$5+SQRT($C$4)*H765)^0.5</f>
        <v/>
      </c>
      <c r="S765" s="17">
        <f>R765*EXP($C$5+SQRT($C$4)*I765)+(Projection!$I$20+MAX(0,Projection!$H$24-R765)/Projection!$C$4-Projection!$I$21)*EXP($C$5+SQRT($C$4)*I765)^0.5</f>
        <v/>
      </c>
      <c r="T765" s="17">
        <f>S765*EXP($C$5+SQRT($C$4)*J765)+(Projection!$J$20+MAX(0,Projection!$I$24-S765)/Projection!$C$4-Projection!$J$21)*EXP($C$5+SQRT($C$4)*J765)^0.5</f>
        <v/>
      </c>
      <c r="U765" s="17">
        <f>T765*EXP($C$5+SQRT($C$4)*K765)+(Projection!$K$20+MAX(0,Projection!$J$24-T765)/Projection!$C$4-Projection!$K$21)*EXP($C$5+SQRT($C$4)*K765)^0.5</f>
        <v/>
      </c>
      <c r="V765" s="17">
        <f>U765*EXP($C$5+SQRT($C$4)*L765)+(Projection!$L$20+MAX(0,Projection!$K$24-U765)/Projection!$C$4-Projection!$L$21)*EXP($C$5+SQRT($C$4)*L765)^0.5</f>
        <v/>
      </c>
      <c r="W765" s="13">
        <f>M765/Projection!$C$24</f>
        <v/>
      </c>
      <c r="X765" s="13">
        <f>N765/Projection!$D$24</f>
        <v/>
      </c>
      <c r="Y765" s="13">
        <f>O765/Projection!$E$24</f>
        <v/>
      </c>
      <c r="Z765" s="13">
        <f>P765/Projection!$F$24</f>
        <v/>
      </c>
      <c r="AA765" s="13">
        <f>Q765/Projection!$G$24</f>
        <v/>
      </c>
      <c r="AB765" s="13">
        <f>R765/Projection!$H$24</f>
        <v/>
      </c>
      <c r="AC765" s="13">
        <f>S765/Projection!$I$24</f>
        <v/>
      </c>
      <c r="AD765" s="13">
        <f>T765/Projection!$J$24</f>
        <v/>
      </c>
      <c r="AE765" s="13">
        <f>U765/Projection!$K$24</f>
        <v/>
      </c>
      <c r="AF765" s="13">
        <f>V765/Projection!$L$24</f>
        <v/>
      </c>
      <c r="AG765" s="13">
        <f>MIN(W765:AF765)</f>
        <v/>
      </c>
    </row>
    <row r="766">
      <c r="B766" s="2" t="n">
        <v>753</v>
      </c>
      <c r="C766" s="20" t="n">
        <v>2.300411</v>
      </c>
      <c r="D766" s="20" t="n">
        <v>2.272263</v>
      </c>
      <c r="E766" s="20" t="n">
        <v>-0.673454</v>
      </c>
      <c r="F766" s="20" t="n">
        <v>0.201407</v>
      </c>
      <c r="G766" s="20" t="n">
        <v>-0.826135</v>
      </c>
      <c r="H766" s="20" t="n">
        <v>0.45987</v>
      </c>
      <c r="I766" s="20" t="n">
        <v>1.376647</v>
      </c>
      <c r="J766" s="20" t="n">
        <v>1.241856</v>
      </c>
      <c r="K766" s="20" t="n">
        <v>1.202375</v>
      </c>
      <c r="L766" s="20" t="n">
        <v>-0.125643</v>
      </c>
      <c r="M766" s="17">
        <f>Projection!$C$13*EXP($C$5+SQRT($C$4)*C766)+(Projection!$C$20+MAX(0,Projection!$C$14-Projection!$C$13)/Projection!$C$4-Projection!$C$21)*EXP($C$5+SQRT($C$4)*C766)^0.5</f>
        <v/>
      </c>
      <c r="N766" s="17">
        <f>M766*EXP($C$5+SQRT($C$4)*D766)+(Projection!$D$20+MAX(0,Projection!$C$24-M766)/Projection!$C$4-Projection!$D$21)*EXP($C$5+SQRT($C$4)*D766)^0.5</f>
        <v/>
      </c>
      <c r="O766" s="17">
        <f>N766*EXP($C$5+SQRT($C$4)*E766)+(Projection!$E$20+MAX(0,Projection!$D$24-N766)/Projection!$C$4-Projection!$E$21)*EXP($C$5+SQRT($C$4)*E766)^0.5</f>
        <v/>
      </c>
      <c r="P766" s="17">
        <f>O766*EXP($C$5+SQRT($C$4)*F766)+(Projection!$F$20+MAX(0,Projection!$E$24-O766)/Projection!$C$4-Projection!$F$21)*EXP($C$5+SQRT($C$4)*F766)^0.5</f>
        <v/>
      </c>
      <c r="Q766" s="17">
        <f>P766*EXP($C$5+SQRT($C$4)*G766)+(Projection!$G$20+MAX(0,Projection!$F$24-P766)/Projection!$C$4-Projection!$G$21)*EXP($C$5+SQRT($C$4)*G766)^0.5</f>
        <v/>
      </c>
      <c r="R766" s="17">
        <f>Q766*EXP($C$5+SQRT($C$4)*H766)+(Projection!$H$20+MAX(0,Projection!$G$24-Q766)/Projection!$C$4-Projection!$H$21)*EXP($C$5+SQRT($C$4)*H766)^0.5</f>
        <v/>
      </c>
      <c r="S766" s="17">
        <f>R766*EXP($C$5+SQRT($C$4)*I766)+(Projection!$I$20+MAX(0,Projection!$H$24-R766)/Projection!$C$4-Projection!$I$21)*EXP($C$5+SQRT($C$4)*I766)^0.5</f>
        <v/>
      </c>
      <c r="T766" s="17">
        <f>S766*EXP($C$5+SQRT($C$4)*J766)+(Projection!$J$20+MAX(0,Projection!$I$24-S766)/Projection!$C$4-Projection!$J$21)*EXP($C$5+SQRT($C$4)*J766)^0.5</f>
        <v/>
      </c>
      <c r="U766" s="17">
        <f>T766*EXP($C$5+SQRT($C$4)*K766)+(Projection!$K$20+MAX(0,Projection!$J$24-T766)/Projection!$C$4-Projection!$K$21)*EXP($C$5+SQRT($C$4)*K766)^0.5</f>
        <v/>
      </c>
      <c r="V766" s="17">
        <f>U766*EXP($C$5+SQRT($C$4)*L766)+(Projection!$L$20+MAX(0,Projection!$K$24-U766)/Projection!$C$4-Projection!$L$21)*EXP($C$5+SQRT($C$4)*L766)^0.5</f>
        <v/>
      </c>
      <c r="W766" s="13">
        <f>M766/Projection!$C$24</f>
        <v/>
      </c>
      <c r="X766" s="13">
        <f>N766/Projection!$D$24</f>
        <v/>
      </c>
      <c r="Y766" s="13">
        <f>O766/Projection!$E$24</f>
        <v/>
      </c>
      <c r="Z766" s="13">
        <f>P766/Projection!$F$24</f>
        <v/>
      </c>
      <c r="AA766" s="13">
        <f>Q766/Projection!$G$24</f>
        <v/>
      </c>
      <c r="AB766" s="13">
        <f>R766/Projection!$H$24</f>
        <v/>
      </c>
      <c r="AC766" s="13">
        <f>S766/Projection!$I$24</f>
        <v/>
      </c>
      <c r="AD766" s="13">
        <f>T766/Projection!$J$24</f>
        <v/>
      </c>
      <c r="AE766" s="13">
        <f>U766/Projection!$K$24</f>
        <v/>
      </c>
      <c r="AF766" s="13">
        <f>V766/Projection!$L$24</f>
        <v/>
      </c>
      <c r="AG766" s="13">
        <f>MIN(W766:AF766)</f>
        <v/>
      </c>
    </row>
    <row r="767">
      <c r="B767" s="2" t="n">
        <v>754</v>
      </c>
      <c r="C767" s="20" t="n">
        <v>-0.38039</v>
      </c>
      <c r="D767" s="20" t="n">
        <v>0.684215</v>
      </c>
      <c r="E767" s="20" t="n">
        <v>-0.586784</v>
      </c>
      <c r="F767" s="20" t="n">
        <v>0.327643</v>
      </c>
      <c r="G767" s="20" t="n">
        <v>1.346654</v>
      </c>
      <c r="H767" s="20" t="n">
        <v>0.042039</v>
      </c>
      <c r="I767" s="20" t="n">
        <v>-1.515611</v>
      </c>
      <c r="J767" s="20" t="n">
        <v>-0.84175</v>
      </c>
      <c r="K767" s="20" t="n">
        <v>0.274441</v>
      </c>
      <c r="L767" s="20" t="n">
        <v>-0.314223</v>
      </c>
      <c r="M767" s="17">
        <f>Projection!$C$13*EXP($C$5+SQRT($C$4)*C767)+(Projection!$C$20+MAX(0,Projection!$C$14-Projection!$C$13)/Projection!$C$4-Projection!$C$21)*EXP($C$5+SQRT($C$4)*C767)^0.5</f>
        <v/>
      </c>
      <c r="N767" s="17">
        <f>M767*EXP($C$5+SQRT($C$4)*D767)+(Projection!$D$20+MAX(0,Projection!$C$24-M767)/Projection!$C$4-Projection!$D$21)*EXP($C$5+SQRT($C$4)*D767)^0.5</f>
        <v/>
      </c>
      <c r="O767" s="17">
        <f>N767*EXP($C$5+SQRT($C$4)*E767)+(Projection!$E$20+MAX(0,Projection!$D$24-N767)/Projection!$C$4-Projection!$E$21)*EXP($C$5+SQRT($C$4)*E767)^0.5</f>
        <v/>
      </c>
      <c r="P767" s="17">
        <f>O767*EXP($C$5+SQRT($C$4)*F767)+(Projection!$F$20+MAX(0,Projection!$E$24-O767)/Projection!$C$4-Projection!$F$21)*EXP($C$5+SQRT($C$4)*F767)^0.5</f>
        <v/>
      </c>
      <c r="Q767" s="17">
        <f>P767*EXP($C$5+SQRT($C$4)*G767)+(Projection!$G$20+MAX(0,Projection!$F$24-P767)/Projection!$C$4-Projection!$G$21)*EXP($C$5+SQRT($C$4)*G767)^0.5</f>
        <v/>
      </c>
      <c r="R767" s="17">
        <f>Q767*EXP($C$5+SQRT($C$4)*H767)+(Projection!$H$20+MAX(0,Projection!$G$24-Q767)/Projection!$C$4-Projection!$H$21)*EXP($C$5+SQRT($C$4)*H767)^0.5</f>
        <v/>
      </c>
      <c r="S767" s="17">
        <f>R767*EXP($C$5+SQRT($C$4)*I767)+(Projection!$I$20+MAX(0,Projection!$H$24-R767)/Projection!$C$4-Projection!$I$21)*EXP($C$5+SQRT($C$4)*I767)^0.5</f>
        <v/>
      </c>
      <c r="T767" s="17">
        <f>S767*EXP($C$5+SQRT($C$4)*J767)+(Projection!$J$20+MAX(0,Projection!$I$24-S767)/Projection!$C$4-Projection!$J$21)*EXP($C$5+SQRT($C$4)*J767)^0.5</f>
        <v/>
      </c>
      <c r="U767" s="17">
        <f>T767*EXP($C$5+SQRT($C$4)*K767)+(Projection!$K$20+MAX(0,Projection!$J$24-T767)/Projection!$C$4-Projection!$K$21)*EXP($C$5+SQRT($C$4)*K767)^0.5</f>
        <v/>
      </c>
      <c r="V767" s="17">
        <f>U767*EXP($C$5+SQRT($C$4)*L767)+(Projection!$L$20+MAX(0,Projection!$K$24-U767)/Projection!$C$4-Projection!$L$21)*EXP($C$5+SQRT($C$4)*L767)^0.5</f>
        <v/>
      </c>
      <c r="W767" s="13">
        <f>M767/Projection!$C$24</f>
        <v/>
      </c>
      <c r="X767" s="13">
        <f>N767/Projection!$D$24</f>
        <v/>
      </c>
      <c r="Y767" s="13">
        <f>O767/Projection!$E$24</f>
        <v/>
      </c>
      <c r="Z767" s="13">
        <f>P767/Projection!$F$24</f>
        <v/>
      </c>
      <c r="AA767" s="13">
        <f>Q767/Projection!$G$24</f>
        <v/>
      </c>
      <c r="AB767" s="13">
        <f>R767/Projection!$H$24</f>
        <v/>
      </c>
      <c r="AC767" s="13">
        <f>S767/Projection!$I$24</f>
        <v/>
      </c>
      <c r="AD767" s="13">
        <f>T767/Projection!$J$24</f>
        <v/>
      </c>
      <c r="AE767" s="13">
        <f>U767/Projection!$K$24</f>
        <v/>
      </c>
      <c r="AF767" s="13">
        <f>V767/Projection!$L$24</f>
        <v/>
      </c>
      <c r="AG767" s="13">
        <f>MIN(W767:AF767)</f>
        <v/>
      </c>
    </row>
    <row r="768">
      <c r="B768" s="2" t="n">
        <v>755</v>
      </c>
      <c r="C768" s="20" t="n">
        <v>-1.52386</v>
      </c>
      <c r="D768" s="20" t="n">
        <v>0.906358</v>
      </c>
      <c r="E768" s="20" t="n">
        <v>0.345177</v>
      </c>
      <c r="F768" s="20" t="n">
        <v>1.279566</v>
      </c>
      <c r="G768" s="20" t="n">
        <v>-0.45905</v>
      </c>
      <c r="H768" s="20" t="n">
        <v>0.263409</v>
      </c>
      <c r="I768" s="20" t="n">
        <v>-1.051574</v>
      </c>
      <c r="J768" s="20" t="n">
        <v>-0.748277</v>
      </c>
      <c r="K768" s="20" t="n">
        <v>1.786349</v>
      </c>
      <c r="L768" s="20" t="n">
        <v>-1.504819</v>
      </c>
      <c r="M768" s="17">
        <f>Projection!$C$13*EXP($C$5+SQRT($C$4)*C768)+(Projection!$C$20+MAX(0,Projection!$C$14-Projection!$C$13)/Projection!$C$4-Projection!$C$21)*EXP($C$5+SQRT($C$4)*C768)^0.5</f>
        <v/>
      </c>
      <c r="N768" s="17">
        <f>M768*EXP($C$5+SQRT($C$4)*D768)+(Projection!$D$20+MAX(0,Projection!$C$24-M768)/Projection!$C$4-Projection!$D$21)*EXP($C$5+SQRT($C$4)*D768)^0.5</f>
        <v/>
      </c>
      <c r="O768" s="17">
        <f>N768*EXP($C$5+SQRT($C$4)*E768)+(Projection!$E$20+MAX(0,Projection!$D$24-N768)/Projection!$C$4-Projection!$E$21)*EXP($C$5+SQRT($C$4)*E768)^0.5</f>
        <v/>
      </c>
      <c r="P768" s="17">
        <f>O768*EXP($C$5+SQRT($C$4)*F768)+(Projection!$F$20+MAX(0,Projection!$E$24-O768)/Projection!$C$4-Projection!$F$21)*EXP($C$5+SQRT($C$4)*F768)^0.5</f>
        <v/>
      </c>
      <c r="Q768" s="17">
        <f>P768*EXP($C$5+SQRT($C$4)*G768)+(Projection!$G$20+MAX(0,Projection!$F$24-P768)/Projection!$C$4-Projection!$G$21)*EXP($C$5+SQRT($C$4)*G768)^0.5</f>
        <v/>
      </c>
      <c r="R768" s="17">
        <f>Q768*EXP($C$5+SQRT($C$4)*H768)+(Projection!$H$20+MAX(0,Projection!$G$24-Q768)/Projection!$C$4-Projection!$H$21)*EXP($C$5+SQRT($C$4)*H768)^0.5</f>
        <v/>
      </c>
      <c r="S768" s="17">
        <f>R768*EXP($C$5+SQRT($C$4)*I768)+(Projection!$I$20+MAX(0,Projection!$H$24-R768)/Projection!$C$4-Projection!$I$21)*EXP($C$5+SQRT($C$4)*I768)^0.5</f>
        <v/>
      </c>
      <c r="T768" s="17">
        <f>S768*EXP($C$5+SQRT($C$4)*J768)+(Projection!$J$20+MAX(0,Projection!$I$24-S768)/Projection!$C$4-Projection!$J$21)*EXP($C$5+SQRT($C$4)*J768)^0.5</f>
        <v/>
      </c>
      <c r="U768" s="17">
        <f>T768*EXP($C$5+SQRT($C$4)*K768)+(Projection!$K$20+MAX(0,Projection!$J$24-T768)/Projection!$C$4-Projection!$K$21)*EXP($C$5+SQRT($C$4)*K768)^0.5</f>
        <v/>
      </c>
      <c r="V768" s="17">
        <f>U768*EXP($C$5+SQRT($C$4)*L768)+(Projection!$L$20+MAX(0,Projection!$K$24-U768)/Projection!$C$4-Projection!$L$21)*EXP($C$5+SQRT($C$4)*L768)^0.5</f>
        <v/>
      </c>
      <c r="W768" s="13">
        <f>M768/Projection!$C$24</f>
        <v/>
      </c>
      <c r="X768" s="13">
        <f>N768/Projection!$D$24</f>
        <v/>
      </c>
      <c r="Y768" s="13">
        <f>O768/Projection!$E$24</f>
        <v/>
      </c>
      <c r="Z768" s="13">
        <f>P768/Projection!$F$24</f>
        <v/>
      </c>
      <c r="AA768" s="13">
        <f>Q768/Projection!$G$24</f>
        <v/>
      </c>
      <c r="AB768" s="13">
        <f>R768/Projection!$H$24</f>
        <v/>
      </c>
      <c r="AC768" s="13">
        <f>S768/Projection!$I$24</f>
        <v/>
      </c>
      <c r="AD768" s="13">
        <f>T768/Projection!$J$24</f>
        <v/>
      </c>
      <c r="AE768" s="13">
        <f>U768/Projection!$K$24</f>
        <v/>
      </c>
      <c r="AF768" s="13">
        <f>V768/Projection!$L$24</f>
        <v/>
      </c>
      <c r="AG768" s="13">
        <f>MIN(W768:AF768)</f>
        <v/>
      </c>
    </row>
    <row r="769">
      <c r="B769" s="2" t="n">
        <v>756</v>
      </c>
      <c r="C769" s="20" t="n">
        <v>-0.899564</v>
      </c>
      <c r="D769" s="20" t="n">
        <v>0.94668</v>
      </c>
      <c r="E769" s="20" t="n">
        <v>0.802351</v>
      </c>
      <c r="F769" s="20" t="n">
        <v>0.287112</v>
      </c>
      <c r="G769" s="20" t="n">
        <v>-0.707976</v>
      </c>
      <c r="H769" s="20" t="n">
        <v>-0.9097460000000001</v>
      </c>
      <c r="I769" s="20" t="n">
        <v>1.854075</v>
      </c>
      <c r="J769" s="20" t="n">
        <v>0.436612</v>
      </c>
      <c r="K769" s="20" t="n">
        <v>-0.119012</v>
      </c>
      <c r="L769" s="20" t="n">
        <v>-0.265463</v>
      </c>
      <c r="M769" s="17">
        <f>Projection!$C$13*EXP($C$5+SQRT($C$4)*C769)+(Projection!$C$20+MAX(0,Projection!$C$14-Projection!$C$13)/Projection!$C$4-Projection!$C$21)*EXP($C$5+SQRT($C$4)*C769)^0.5</f>
        <v/>
      </c>
      <c r="N769" s="17">
        <f>M769*EXP($C$5+SQRT($C$4)*D769)+(Projection!$D$20+MAX(0,Projection!$C$24-M769)/Projection!$C$4-Projection!$D$21)*EXP($C$5+SQRT($C$4)*D769)^0.5</f>
        <v/>
      </c>
      <c r="O769" s="17">
        <f>N769*EXP($C$5+SQRT($C$4)*E769)+(Projection!$E$20+MAX(0,Projection!$D$24-N769)/Projection!$C$4-Projection!$E$21)*EXP($C$5+SQRT($C$4)*E769)^0.5</f>
        <v/>
      </c>
      <c r="P769" s="17">
        <f>O769*EXP($C$5+SQRT($C$4)*F769)+(Projection!$F$20+MAX(0,Projection!$E$24-O769)/Projection!$C$4-Projection!$F$21)*EXP($C$5+SQRT($C$4)*F769)^0.5</f>
        <v/>
      </c>
      <c r="Q769" s="17">
        <f>P769*EXP($C$5+SQRT($C$4)*G769)+(Projection!$G$20+MAX(0,Projection!$F$24-P769)/Projection!$C$4-Projection!$G$21)*EXP($C$5+SQRT($C$4)*G769)^0.5</f>
        <v/>
      </c>
      <c r="R769" s="17">
        <f>Q769*EXP($C$5+SQRT($C$4)*H769)+(Projection!$H$20+MAX(0,Projection!$G$24-Q769)/Projection!$C$4-Projection!$H$21)*EXP($C$5+SQRT($C$4)*H769)^0.5</f>
        <v/>
      </c>
      <c r="S769" s="17">
        <f>R769*EXP($C$5+SQRT($C$4)*I769)+(Projection!$I$20+MAX(0,Projection!$H$24-R769)/Projection!$C$4-Projection!$I$21)*EXP($C$5+SQRT($C$4)*I769)^0.5</f>
        <v/>
      </c>
      <c r="T769" s="17">
        <f>S769*EXP($C$5+SQRT($C$4)*J769)+(Projection!$J$20+MAX(0,Projection!$I$24-S769)/Projection!$C$4-Projection!$J$21)*EXP($C$5+SQRT($C$4)*J769)^0.5</f>
        <v/>
      </c>
      <c r="U769" s="17">
        <f>T769*EXP($C$5+SQRT($C$4)*K769)+(Projection!$K$20+MAX(0,Projection!$J$24-T769)/Projection!$C$4-Projection!$K$21)*EXP($C$5+SQRT($C$4)*K769)^0.5</f>
        <v/>
      </c>
      <c r="V769" s="17">
        <f>U769*EXP($C$5+SQRT($C$4)*L769)+(Projection!$L$20+MAX(0,Projection!$K$24-U769)/Projection!$C$4-Projection!$L$21)*EXP($C$5+SQRT($C$4)*L769)^0.5</f>
        <v/>
      </c>
      <c r="W769" s="13">
        <f>M769/Projection!$C$24</f>
        <v/>
      </c>
      <c r="X769" s="13">
        <f>N769/Projection!$D$24</f>
        <v/>
      </c>
      <c r="Y769" s="13">
        <f>O769/Projection!$E$24</f>
        <v/>
      </c>
      <c r="Z769" s="13">
        <f>P769/Projection!$F$24</f>
        <v/>
      </c>
      <c r="AA769" s="13">
        <f>Q769/Projection!$G$24</f>
        <v/>
      </c>
      <c r="AB769" s="13">
        <f>R769/Projection!$H$24</f>
        <v/>
      </c>
      <c r="AC769" s="13">
        <f>S769/Projection!$I$24</f>
        <v/>
      </c>
      <c r="AD769" s="13">
        <f>T769/Projection!$J$24</f>
        <v/>
      </c>
      <c r="AE769" s="13">
        <f>U769/Projection!$K$24</f>
        <v/>
      </c>
      <c r="AF769" s="13">
        <f>V769/Projection!$L$24</f>
        <v/>
      </c>
      <c r="AG769" s="13">
        <f>MIN(W769:AF769)</f>
        <v/>
      </c>
    </row>
    <row r="770">
      <c r="B770" s="2" t="n">
        <v>757</v>
      </c>
      <c r="C770" s="20" t="n">
        <v>0.170319</v>
      </c>
      <c r="D770" s="20" t="n">
        <v>-0.406025</v>
      </c>
      <c r="E770" s="20" t="n">
        <v>-0.235747</v>
      </c>
      <c r="F770" s="20" t="n">
        <v>0.198618</v>
      </c>
      <c r="G770" s="20" t="n">
        <v>-2.158631</v>
      </c>
      <c r="H770" s="20" t="n">
        <v>0.368169</v>
      </c>
      <c r="I770" s="20" t="n">
        <v>0.84089</v>
      </c>
      <c r="J770" s="20" t="n">
        <v>-0.872444</v>
      </c>
      <c r="K770" s="20" t="n">
        <v>0.459256</v>
      </c>
      <c r="L770" s="20" t="n">
        <v>0.636929</v>
      </c>
      <c r="M770" s="17">
        <f>Projection!$C$13*EXP($C$5+SQRT($C$4)*C770)+(Projection!$C$20+MAX(0,Projection!$C$14-Projection!$C$13)/Projection!$C$4-Projection!$C$21)*EXP($C$5+SQRT($C$4)*C770)^0.5</f>
        <v/>
      </c>
      <c r="N770" s="17">
        <f>M770*EXP($C$5+SQRT($C$4)*D770)+(Projection!$D$20+MAX(0,Projection!$C$24-M770)/Projection!$C$4-Projection!$D$21)*EXP($C$5+SQRT($C$4)*D770)^0.5</f>
        <v/>
      </c>
      <c r="O770" s="17">
        <f>N770*EXP($C$5+SQRT($C$4)*E770)+(Projection!$E$20+MAX(0,Projection!$D$24-N770)/Projection!$C$4-Projection!$E$21)*EXP($C$5+SQRT($C$4)*E770)^0.5</f>
        <v/>
      </c>
      <c r="P770" s="17">
        <f>O770*EXP($C$5+SQRT($C$4)*F770)+(Projection!$F$20+MAX(0,Projection!$E$24-O770)/Projection!$C$4-Projection!$F$21)*EXP($C$5+SQRT($C$4)*F770)^0.5</f>
        <v/>
      </c>
      <c r="Q770" s="17">
        <f>P770*EXP($C$5+SQRT($C$4)*G770)+(Projection!$G$20+MAX(0,Projection!$F$24-P770)/Projection!$C$4-Projection!$G$21)*EXP($C$5+SQRT($C$4)*G770)^0.5</f>
        <v/>
      </c>
      <c r="R770" s="17">
        <f>Q770*EXP($C$5+SQRT($C$4)*H770)+(Projection!$H$20+MAX(0,Projection!$G$24-Q770)/Projection!$C$4-Projection!$H$21)*EXP($C$5+SQRT($C$4)*H770)^0.5</f>
        <v/>
      </c>
      <c r="S770" s="17">
        <f>R770*EXP($C$5+SQRT($C$4)*I770)+(Projection!$I$20+MAX(0,Projection!$H$24-R770)/Projection!$C$4-Projection!$I$21)*EXP($C$5+SQRT($C$4)*I770)^0.5</f>
        <v/>
      </c>
      <c r="T770" s="17">
        <f>S770*EXP($C$5+SQRT($C$4)*J770)+(Projection!$J$20+MAX(0,Projection!$I$24-S770)/Projection!$C$4-Projection!$J$21)*EXP($C$5+SQRT($C$4)*J770)^0.5</f>
        <v/>
      </c>
      <c r="U770" s="17">
        <f>T770*EXP($C$5+SQRT($C$4)*K770)+(Projection!$K$20+MAX(0,Projection!$J$24-T770)/Projection!$C$4-Projection!$K$21)*EXP($C$5+SQRT($C$4)*K770)^0.5</f>
        <v/>
      </c>
      <c r="V770" s="17">
        <f>U770*EXP($C$5+SQRT($C$4)*L770)+(Projection!$L$20+MAX(0,Projection!$K$24-U770)/Projection!$C$4-Projection!$L$21)*EXP($C$5+SQRT($C$4)*L770)^0.5</f>
        <v/>
      </c>
      <c r="W770" s="13">
        <f>M770/Projection!$C$24</f>
        <v/>
      </c>
      <c r="X770" s="13">
        <f>N770/Projection!$D$24</f>
        <v/>
      </c>
      <c r="Y770" s="13">
        <f>O770/Projection!$E$24</f>
        <v/>
      </c>
      <c r="Z770" s="13">
        <f>P770/Projection!$F$24</f>
        <v/>
      </c>
      <c r="AA770" s="13">
        <f>Q770/Projection!$G$24</f>
        <v/>
      </c>
      <c r="AB770" s="13">
        <f>R770/Projection!$H$24</f>
        <v/>
      </c>
      <c r="AC770" s="13">
        <f>S770/Projection!$I$24</f>
        <v/>
      </c>
      <c r="AD770" s="13">
        <f>T770/Projection!$J$24</f>
        <v/>
      </c>
      <c r="AE770" s="13">
        <f>U770/Projection!$K$24</f>
        <v/>
      </c>
      <c r="AF770" s="13">
        <f>V770/Projection!$L$24</f>
        <v/>
      </c>
      <c r="AG770" s="13">
        <f>MIN(W770:AF770)</f>
        <v/>
      </c>
    </row>
    <row r="771">
      <c r="B771" s="2" t="n">
        <v>758</v>
      </c>
      <c r="C771" s="20" t="n">
        <v>0.81499</v>
      </c>
      <c r="D771" s="20" t="n">
        <v>0.1587</v>
      </c>
      <c r="E771" s="20" t="n">
        <v>0.318706</v>
      </c>
      <c r="F771" s="20" t="n">
        <v>-1.270549</v>
      </c>
      <c r="G771" s="20" t="n">
        <v>0.514549</v>
      </c>
      <c r="H771" s="20" t="n">
        <v>-0.596978</v>
      </c>
      <c r="I771" s="20" t="n">
        <v>0.042249</v>
      </c>
      <c r="J771" s="20" t="n">
        <v>0.489704</v>
      </c>
      <c r="K771" s="20" t="n">
        <v>0.402212</v>
      </c>
      <c r="L771" s="20" t="n">
        <v>-0.70305</v>
      </c>
      <c r="M771" s="17">
        <f>Projection!$C$13*EXP($C$5+SQRT($C$4)*C771)+(Projection!$C$20+MAX(0,Projection!$C$14-Projection!$C$13)/Projection!$C$4-Projection!$C$21)*EXP($C$5+SQRT($C$4)*C771)^0.5</f>
        <v/>
      </c>
      <c r="N771" s="17">
        <f>M771*EXP($C$5+SQRT($C$4)*D771)+(Projection!$D$20+MAX(0,Projection!$C$24-M771)/Projection!$C$4-Projection!$D$21)*EXP($C$5+SQRT($C$4)*D771)^0.5</f>
        <v/>
      </c>
      <c r="O771" s="17">
        <f>N771*EXP($C$5+SQRT($C$4)*E771)+(Projection!$E$20+MAX(0,Projection!$D$24-N771)/Projection!$C$4-Projection!$E$21)*EXP($C$5+SQRT($C$4)*E771)^0.5</f>
        <v/>
      </c>
      <c r="P771" s="17">
        <f>O771*EXP($C$5+SQRT($C$4)*F771)+(Projection!$F$20+MAX(0,Projection!$E$24-O771)/Projection!$C$4-Projection!$F$21)*EXP($C$5+SQRT($C$4)*F771)^0.5</f>
        <v/>
      </c>
      <c r="Q771" s="17">
        <f>P771*EXP($C$5+SQRT($C$4)*G771)+(Projection!$G$20+MAX(0,Projection!$F$24-P771)/Projection!$C$4-Projection!$G$21)*EXP($C$5+SQRT($C$4)*G771)^0.5</f>
        <v/>
      </c>
      <c r="R771" s="17">
        <f>Q771*EXP($C$5+SQRT($C$4)*H771)+(Projection!$H$20+MAX(0,Projection!$G$24-Q771)/Projection!$C$4-Projection!$H$21)*EXP($C$5+SQRT($C$4)*H771)^0.5</f>
        <v/>
      </c>
      <c r="S771" s="17">
        <f>R771*EXP($C$5+SQRT($C$4)*I771)+(Projection!$I$20+MAX(0,Projection!$H$24-R771)/Projection!$C$4-Projection!$I$21)*EXP($C$5+SQRT($C$4)*I771)^0.5</f>
        <v/>
      </c>
      <c r="T771" s="17">
        <f>S771*EXP($C$5+SQRT($C$4)*J771)+(Projection!$J$20+MAX(0,Projection!$I$24-S771)/Projection!$C$4-Projection!$J$21)*EXP($C$5+SQRT($C$4)*J771)^0.5</f>
        <v/>
      </c>
      <c r="U771" s="17">
        <f>T771*EXP($C$5+SQRT($C$4)*K771)+(Projection!$K$20+MAX(0,Projection!$J$24-T771)/Projection!$C$4-Projection!$K$21)*EXP($C$5+SQRT($C$4)*K771)^0.5</f>
        <v/>
      </c>
      <c r="V771" s="17">
        <f>U771*EXP($C$5+SQRT($C$4)*L771)+(Projection!$L$20+MAX(0,Projection!$K$24-U771)/Projection!$C$4-Projection!$L$21)*EXP($C$5+SQRT($C$4)*L771)^0.5</f>
        <v/>
      </c>
      <c r="W771" s="13">
        <f>M771/Projection!$C$24</f>
        <v/>
      </c>
      <c r="X771" s="13">
        <f>N771/Projection!$D$24</f>
        <v/>
      </c>
      <c r="Y771" s="13">
        <f>O771/Projection!$E$24</f>
        <v/>
      </c>
      <c r="Z771" s="13">
        <f>P771/Projection!$F$24</f>
        <v/>
      </c>
      <c r="AA771" s="13">
        <f>Q771/Projection!$G$24</f>
        <v/>
      </c>
      <c r="AB771" s="13">
        <f>R771/Projection!$H$24</f>
        <v/>
      </c>
      <c r="AC771" s="13">
        <f>S771/Projection!$I$24</f>
        <v/>
      </c>
      <c r="AD771" s="13">
        <f>T771/Projection!$J$24</f>
        <v/>
      </c>
      <c r="AE771" s="13">
        <f>U771/Projection!$K$24</f>
        <v/>
      </c>
      <c r="AF771" s="13">
        <f>V771/Projection!$L$24</f>
        <v/>
      </c>
      <c r="AG771" s="13">
        <f>MIN(W771:AF771)</f>
        <v/>
      </c>
    </row>
    <row r="772">
      <c r="B772" s="2" t="n">
        <v>759</v>
      </c>
      <c r="C772" s="20" t="n">
        <v>1.596249</v>
      </c>
      <c r="D772" s="20" t="n">
        <v>-0.363492</v>
      </c>
      <c r="E772" s="20" t="n">
        <v>0.652838</v>
      </c>
      <c r="F772" s="20" t="n">
        <v>0.731762</v>
      </c>
      <c r="G772" s="20" t="n">
        <v>-1.561498</v>
      </c>
      <c r="H772" s="20" t="n">
        <v>0.499308</v>
      </c>
      <c r="I772" s="20" t="n">
        <v>-1.413823</v>
      </c>
      <c r="J772" s="20" t="n">
        <v>-0.639314</v>
      </c>
      <c r="K772" s="20" t="n">
        <v>-1.292859</v>
      </c>
      <c r="L772" s="20" t="n">
        <v>1.307415</v>
      </c>
      <c r="M772" s="17">
        <f>Projection!$C$13*EXP($C$5+SQRT($C$4)*C772)+(Projection!$C$20+MAX(0,Projection!$C$14-Projection!$C$13)/Projection!$C$4-Projection!$C$21)*EXP($C$5+SQRT($C$4)*C772)^0.5</f>
        <v/>
      </c>
      <c r="N772" s="17">
        <f>M772*EXP($C$5+SQRT($C$4)*D772)+(Projection!$D$20+MAX(0,Projection!$C$24-M772)/Projection!$C$4-Projection!$D$21)*EXP($C$5+SQRT($C$4)*D772)^0.5</f>
        <v/>
      </c>
      <c r="O772" s="17">
        <f>N772*EXP($C$5+SQRT($C$4)*E772)+(Projection!$E$20+MAX(0,Projection!$D$24-N772)/Projection!$C$4-Projection!$E$21)*EXP($C$5+SQRT($C$4)*E772)^0.5</f>
        <v/>
      </c>
      <c r="P772" s="17">
        <f>O772*EXP($C$5+SQRT($C$4)*F772)+(Projection!$F$20+MAX(0,Projection!$E$24-O772)/Projection!$C$4-Projection!$F$21)*EXP($C$5+SQRT($C$4)*F772)^0.5</f>
        <v/>
      </c>
      <c r="Q772" s="17">
        <f>P772*EXP($C$5+SQRT($C$4)*G772)+(Projection!$G$20+MAX(0,Projection!$F$24-P772)/Projection!$C$4-Projection!$G$21)*EXP($C$5+SQRT($C$4)*G772)^0.5</f>
        <v/>
      </c>
      <c r="R772" s="17">
        <f>Q772*EXP($C$5+SQRT($C$4)*H772)+(Projection!$H$20+MAX(0,Projection!$G$24-Q772)/Projection!$C$4-Projection!$H$21)*EXP($C$5+SQRT($C$4)*H772)^0.5</f>
        <v/>
      </c>
      <c r="S772" s="17">
        <f>R772*EXP($C$5+SQRT($C$4)*I772)+(Projection!$I$20+MAX(0,Projection!$H$24-R772)/Projection!$C$4-Projection!$I$21)*EXP($C$5+SQRT($C$4)*I772)^0.5</f>
        <v/>
      </c>
      <c r="T772" s="17">
        <f>S772*EXP($C$5+SQRT($C$4)*J772)+(Projection!$J$20+MAX(0,Projection!$I$24-S772)/Projection!$C$4-Projection!$J$21)*EXP($C$5+SQRT($C$4)*J772)^0.5</f>
        <v/>
      </c>
      <c r="U772" s="17">
        <f>T772*EXP($C$5+SQRT($C$4)*K772)+(Projection!$K$20+MAX(0,Projection!$J$24-T772)/Projection!$C$4-Projection!$K$21)*EXP($C$5+SQRT($C$4)*K772)^0.5</f>
        <v/>
      </c>
      <c r="V772" s="17">
        <f>U772*EXP($C$5+SQRT($C$4)*L772)+(Projection!$L$20+MAX(0,Projection!$K$24-U772)/Projection!$C$4-Projection!$L$21)*EXP($C$5+SQRT($C$4)*L772)^0.5</f>
        <v/>
      </c>
      <c r="W772" s="13">
        <f>M772/Projection!$C$24</f>
        <v/>
      </c>
      <c r="X772" s="13">
        <f>N772/Projection!$D$24</f>
        <v/>
      </c>
      <c r="Y772" s="13">
        <f>O772/Projection!$E$24</f>
        <v/>
      </c>
      <c r="Z772" s="13">
        <f>P772/Projection!$F$24</f>
        <v/>
      </c>
      <c r="AA772" s="13">
        <f>Q772/Projection!$G$24</f>
        <v/>
      </c>
      <c r="AB772" s="13">
        <f>R772/Projection!$H$24</f>
        <v/>
      </c>
      <c r="AC772" s="13">
        <f>S772/Projection!$I$24</f>
        <v/>
      </c>
      <c r="AD772" s="13">
        <f>T772/Projection!$J$24</f>
        <v/>
      </c>
      <c r="AE772" s="13">
        <f>U772/Projection!$K$24</f>
        <v/>
      </c>
      <c r="AF772" s="13">
        <f>V772/Projection!$L$24</f>
        <v/>
      </c>
      <c r="AG772" s="13">
        <f>MIN(W772:AF772)</f>
        <v/>
      </c>
    </row>
    <row r="773">
      <c r="B773" s="2" t="n">
        <v>760</v>
      </c>
      <c r="C773" s="20" t="n">
        <v>-0.495791</v>
      </c>
      <c r="D773" s="20" t="n">
        <v>1.086196</v>
      </c>
      <c r="E773" s="20" t="n">
        <v>1.007271</v>
      </c>
      <c r="F773" s="20" t="n">
        <v>1.19377</v>
      </c>
      <c r="G773" s="20" t="n">
        <v>-1.368215</v>
      </c>
      <c r="H773" s="20" t="n">
        <v>1.14751</v>
      </c>
      <c r="I773" s="20" t="n">
        <v>0.617405</v>
      </c>
      <c r="J773" s="20" t="n">
        <v>-2.19135</v>
      </c>
      <c r="K773" s="20" t="n">
        <v>0.002083</v>
      </c>
      <c r="L773" s="20" t="n">
        <v>0.676065</v>
      </c>
      <c r="M773" s="17">
        <f>Projection!$C$13*EXP($C$5+SQRT($C$4)*C773)+(Projection!$C$20+MAX(0,Projection!$C$14-Projection!$C$13)/Projection!$C$4-Projection!$C$21)*EXP($C$5+SQRT($C$4)*C773)^0.5</f>
        <v/>
      </c>
      <c r="N773" s="17">
        <f>M773*EXP($C$5+SQRT($C$4)*D773)+(Projection!$D$20+MAX(0,Projection!$C$24-M773)/Projection!$C$4-Projection!$D$21)*EXP($C$5+SQRT($C$4)*D773)^0.5</f>
        <v/>
      </c>
      <c r="O773" s="17">
        <f>N773*EXP($C$5+SQRT($C$4)*E773)+(Projection!$E$20+MAX(0,Projection!$D$24-N773)/Projection!$C$4-Projection!$E$21)*EXP($C$5+SQRT($C$4)*E773)^0.5</f>
        <v/>
      </c>
      <c r="P773" s="17">
        <f>O773*EXP($C$5+SQRT($C$4)*F773)+(Projection!$F$20+MAX(0,Projection!$E$24-O773)/Projection!$C$4-Projection!$F$21)*EXP($C$5+SQRT($C$4)*F773)^0.5</f>
        <v/>
      </c>
      <c r="Q773" s="17">
        <f>P773*EXP($C$5+SQRT($C$4)*G773)+(Projection!$G$20+MAX(0,Projection!$F$24-P773)/Projection!$C$4-Projection!$G$21)*EXP($C$5+SQRT($C$4)*G773)^0.5</f>
        <v/>
      </c>
      <c r="R773" s="17">
        <f>Q773*EXP($C$5+SQRT($C$4)*H773)+(Projection!$H$20+MAX(0,Projection!$G$24-Q773)/Projection!$C$4-Projection!$H$21)*EXP($C$5+SQRT($C$4)*H773)^0.5</f>
        <v/>
      </c>
      <c r="S773" s="17">
        <f>R773*EXP($C$5+SQRT($C$4)*I773)+(Projection!$I$20+MAX(0,Projection!$H$24-R773)/Projection!$C$4-Projection!$I$21)*EXP($C$5+SQRT($C$4)*I773)^0.5</f>
        <v/>
      </c>
      <c r="T773" s="17">
        <f>S773*EXP($C$5+SQRT($C$4)*J773)+(Projection!$J$20+MAX(0,Projection!$I$24-S773)/Projection!$C$4-Projection!$J$21)*EXP($C$5+SQRT($C$4)*J773)^0.5</f>
        <v/>
      </c>
      <c r="U773" s="17">
        <f>T773*EXP($C$5+SQRT($C$4)*K773)+(Projection!$K$20+MAX(0,Projection!$J$24-T773)/Projection!$C$4-Projection!$K$21)*EXP($C$5+SQRT($C$4)*K773)^0.5</f>
        <v/>
      </c>
      <c r="V773" s="17">
        <f>U773*EXP($C$5+SQRT($C$4)*L773)+(Projection!$L$20+MAX(0,Projection!$K$24-U773)/Projection!$C$4-Projection!$L$21)*EXP($C$5+SQRT($C$4)*L773)^0.5</f>
        <v/>
      </c>
      <c r="W773" s="13">
        <f>M773/Projection!$C$24</f>
        <v/>
      </c>
      <c r="X773" s="13">
        <f>N773/Projection!$D$24</f>
        <v/>
      </c>
      <c r="Y773" s="13">
        <f>O773/Projection!$E$24</f>
        <v/>
      </c>
      <c r="Z773" s="13">
        <f>P773/Projection!$F$24</f>
        <v/>
      </c>
      <c r="AA773" s="13">
        <f>Q773/Projection!$G$24</f>
        <v/>
      </c>
      <c r="AB773" s="13">
        <f>R773/Projection!$H$24</f>
        <v/>
      </c>
      <c r="AC773" s="13">
        <f>S773/Projection!$I$24</f>
        <v/>
      </c>
      <c r="AD773" s="13">
        <f>T773/Projection!$J$24</f>
        <v/>
      </c>
      <c r="AE773" s="13">
        <f>U773/Projection!$K$24</f>
        <v/>
      </c>
      <c r="AF773" s="13">
        <f>V773/Projection!$L$24</f>
        <v/>
      </c>
      <c r="AG773" s="13">
        <f>MIN(W773:AF773)</f>
        <v/>
      </c>
    </row>
    <row r="774">
      <c r="B774" s="2" t="n">
        <v>761</v>
      </c>
      <c r="C774" s="20" t="n">
        <v>0.555342</v>
      </c>
      <c r="D774" s="20" t="n">
        <v>0.813784</v>
      </c>
      <c r="E774" s="20" t="n">
        <v>0.38997</v>
      </c>
      <c r="F774" s="20" t="n">
        <v>-0.754514</v>
      </c>
      <c r="G774" s="20" t="n">
        <v>0.075492</v>
      </c>
      <c r="H774" s="20" t="n">
        <v>0.398637</v>
      </c>
      <c r="I774" s="20" t="n">
        <v>-1.404565</v>
      </c>
      <c r="J774" s="20" t="n">
        <v>0.096798</v>
      </c>
      <c r="K774" s="20" t="n">
        <v>0.060813</v>
      </c>
      <c r="L774" s="20" t="n">
        <v>0.513674</v>
      </c>
      <c r="M774" s="17">
        <f>Projection!$C$13*EXP($C$5+SQRT($C$4)*C774)+(Projection!$C$20+MAX(0,Projection!$C$14-Projection!$C$13)/Projection!$C$4-Projection!$C$21)*EXP($C$5+SQRT($C$4)*C774)^0.5</f>
        <v/>
      </c>
      <c r="N774" s="17">
        <f>M774*EXP($C$5+SQRT($C$4)*D774)+(Projection!$D$20+MAX(0,Projection!$C$24-M774)/Projection!$C$4-Projection!$D$21)*EXP($C$5+SQRT($C$4)*D774)^0.5</f>
        <v/>
      </c>
      <c r="O774" s="17">
        <f>N774*EXP($C$5+SQRT($C$4)*E774)+(Projection!$E$20+MAX(0,Projection!$D$24-N774)/Projection!$C$4-Projection!$E$21)*EXP($C$5+SQRT($C$4)*E774)^0.5</f>
        <v/>
      </c>
      <c r="P774" s="17">
        <f>O774*EXP($C$5+SQRT($C$4)*F774)+(Projection!$F$20+MAX(0,Projection!$E$24-O774)/Projection!$C$4-Projection!$F$21)*EXP($C$5+SQRT($C$4)*F774)^0.5</f>
        <v/>
      </c>
      <c r="Q774" s="17">
        <f>P774*EXP($C$5+SQRT($C$4)*G774)+(Projection!$G$20+MAX(0,Projection!$F$24-P774)/Projection!$C$4-Projection!$G$21)*EXP($C$5+SQRT($C$4)*G774)^0.5</f>
        <v/>
      </c>
      <c r="R774" s="17">
        <f>Q774*EXP($C$5+SQRT($C$4)*H774)+(Projection!$H$20+MAX(0,Projection!$G$24-Q774)/Projection!$C$4-Projection!$H$21)*EXP($C$5+SQRT($C$4)*H774)^0.5</f>
        <v/>
      </c>
      <c r="S774" s="17">
        <f>R774*EXP($C$5+SQRT($C$4)*I774)+(Projection!$I$20+MAX(0,Projection!$H$24-R774)/Projection!$C$4-Projection!$I$21)*EXP($C$5+SQRT($C$4)*I774)^0.5</f>
        <v/>
      </c>
      <c r="T774" s="17">
        <f>S774*EXP($C$5+SQRT($C$4)*J774)+(Projection!$J$20+MAX(0,Projection!$I$24-S774)/Projection!$C$4-Projection!$J$21)*EXP($C$5+SQRT($C$4)*J774)^0.5</f>
        <v/>
      </c>
      <c r="U774" s="17">
        <f>T774*EXP($C$5+SQRT($C$4)*K774)+(Projection!$K$20+MAX(0,Projection!$J$24-T774)/Projection!$C$4-Projection!$K$21)*EXP($C$5+SQRT($C$4)*K774)^0.5</f>
        <v/>
      </c>
      <c r="V774" s="17">
        <f>U774*EXP($C$5+SQRT($C$4)*L774)+(Projection!$L$20+MAX(0,Projection!$K$24-U774)/Projection!$C$4-Projection!$L$21)*EXP($C$5+SQRT($C$4)*L774)^0.5</f>
        <v/>
      </c>
      <c r="W774" s="13">
        <f>M774/Projection!$C$24</f>
        <v/>
      </c>
      <c r="X774" s="13">
        <f>N774/Projection!$D$24</f>
        <v/>
      </c>
      <c r="Y774" s="13">
        <f>O774/Projection!$E$24</f>
        <v/>
      </c>
      <c r="Z774" s="13">
        <f>P774/Projection!$F$24</f>
        <v/>
      </c>
      <c r="AA774" s="13">
        <f>Q774/Projection!$G$24</f>
        <v/>
      </c>
      <c r="AB774" s="13">
        <f>R774/Projection!$H$24</f>
        <v/>
      </c>
      <c r="AC774" s="13">
        <f>S774/Projection!$I$24</f>
        <v/>
      </c>
      <c r="AD774" s="13">
        <f>T774/Projection!$J$24</f>
        <v/>
      </c>
      <c r="AE774" s="13">
        <f>U774/Projection!$K$24</f>
        <v/>
      </c>
      <c r="AF774" s="13">
        <f>V774/Projection!$L$24</f>
        <v/>
      </c>
      <c r="AG774" s="13">
        <f>MIN(W774:AF774)</f>
        <v/>
      </c>
    </row>
    <row r="775">
      <c r="B775" s="2" t="n">
        <v>762</v>
      </c>
      <c r="C775" s="20" t="n">
        <v>0.7587469999999999</v>
      </c>
      <c r="D775" s="20" t="n">
        <v>0.392104</v>
      </c>
      <c r="E775" s="20" t="n">
        <v>-1.809879</v>
      </c>
      <c r="F775" s="20" t="n">
        <v>2.167724</v>
      </c>
      <c r="G775" s="20" t="n">
        <v>0.375002</v>
      </c>
      <c r="H775" s="20" t="n">
        <v>-0.214615</v>
      </c>
      <c r="I775" s="20" t="n">
        <v>1.60733</v>
      </c>
      <c r="J775" s="20" t="n">
        <v>-1.401038</v>
      </c>
      <c r="K775" s="20" t="n">
        <v>-0.07313</v>
      </c>
      <c r="L775" s="20" t="n">
        <v>-0.37867</v>
      </c>
      <c r="M775" s="17">
        <f>Projection!$C$13*EXP($C$5+SQRT($C$4)*C775)+(Projection!$C$20+MAX(0,Projection!$C$14-Projection!$C$13)/Projection!$C$4-Projection!$C$21)*EXP($C$5+SQRT($C$4)*C775)^0.5</f>
        <v/>
      </c>
      <c r="N775" s="17">
        <f>M775*EXP($C$5+SQRT($C$4)*D775)+(Projection!$D$20+MAX(0,Projection!$C$24-M775)/Projection!$C$4-Projection!$D$21)*EXP($C$5+SQRT($C$4)*D775)^0.5</f>
        <v/>
      </c>
      <c r="O775" s="17">
        <f>N775*EXP($C$5+SQRT($C$4)*E775)+(Projection!$E$20+MAX(0,Projection!$D$24-N775)/Projection!$C$4-Projection!$E$21)*EXP($C$5+SQRT($C$4)*E775)^0.5</f>
        <v/>
      </c>
      <c r="P775" s="17">
        <f>O775*EXP($C$5+SQRT($C$4)*F775)+(Projection!$F$20+MAX(0,Projection!$E$24-O775)/Projection!$C$4-Projection!$F$21)*EXP($C$5+SQRT($C$4)*F775)^0.5</f>
        <v/>
      </c>
      <c r="Q775" s="17">
        <f>P775*EXP($C$5+SQRT($C$4)*G775)+(Projection!$G$20+MAX(0,Projection!$F$24-P775)/Projection!$C$4-Projection!$G$21)*EXP($C$5+SQRT($C$4)*G775)^0.5</f>
        <v/>
      </c>
      <c r="R775" s="17">
        <f>Q775*EXP($C$5+SQRT($C$4)*H775)+(Projection!$H$20+MAX(0,Projection!$G$24-Q775)/Projection!$C$4-Projection!$H$21)*EXP($C$5+SQRT($C$4)*H775)^0.5</f>
        <v/>
      </c>
      <c r="S775" s="17">
        <f>R775*EXP($C$5+SQRT($C$4)*I775)+(Projection!$I$20+MAX(0,Projection!$H$24-R775)/Projection!$C$4-Projection!$I$21)*EXP($C$5+SQRT($C$4)*I775)^0.5</f>
        <v/>
      </c>
      <c r="T775" s="17">
        <f>S775*EXP($C$5+SQRT($C$4)*J775)+(Projection!$J$20+MAX(0,Projection!$I$24-S775)/Projection!$C$4-Projection!$J$21)*EXP($C$5+SQRT($C$4)*J775)^0.5</f>
        <v/>
      </c>
      <c r="U775" s="17">
        <f>T775*EXP($C$5+SQRT($C$4)*K775)+(Projection!$K$20+MAX(0,Projection!$J$24-T775)/Projection!$C$4-Projection!$K$21)*EXP($C$5+SQRT($C$4)*K775)^0.5</f>
        <v/>
      </c>
      <c r="V775" s="17">
        <f>U775*EXP($C$5+SQRT($C$4)*L775)+(Projection!$L$20+MAX(0,Projection!$K$24-U775)/Projection!$C$4-Projection!$L$21)*EXP($C$5+SQRT($C$4)*L775)^0.5</f>
        <v/>
      </c>
      <c r="W775" s="13">
        <f>M775/Projection!$C$24</f>
        <v/>
      </c>
      <c r="X775" s="13">
        <f>N775/Projection!$D$24</f>
        <v/>
      </c>
      <c r="Y775" s="13">
        <f>O775/Projection!$E$24</f>
        <v/>
      </c>
      <c r="Z775" s="13">
        <f>P775/Projection!$F$24</f>
        <v/>
      </c>
      <c r="AA775" s="13">
        <f>Q775/Projection!$G$24</f>
        <v/>
      </c>
      <c r="AB775" s="13">
        <f>R775/Projection!$H$24</f>
        <v/>
      </c>
      <c r="AC775" s="13">
        <f>S775/Projection!$I$24</f>
        <v/>
      </c>
      <c r="AD775" s="13">
        <f>T775/Projection!$J$24</f>
        <v/>
      </c>
      <c r="AE775" s="13">
        <f>U775/Projection!$K$24</f>
        <v/>
      </c>
      <c r="AF775" s="13">
        <f>V775/Projection!$L$24</f>
        <v/>
      </c>
      <c r="AG775" s="13">
        <f>MIN(W775:AF775)</f>
        <v/>
      </c>
    </row>
    <row r="776">
      <c r="B776" s="2" t="n">
        <v>763</v>
      </c>
      <c r="C776" s="20" t="n">
        <v>0.973017</v>
      </c>
      <c r="D776" s="20" t="n">
        <v>-1.235238</v>
      </c>
      <c r="E776" s="20" t="n">
        <v>0.250418</v>
      </c>
      <c r="F776" s="20" t="n">
        <v>-2.444064</v>
      </c>
      <c r="G776" s="20" t="n">
        <v>1.281591</v>
      </c>
      <c r="H776" s="20" t="n">
        <v>-0.63947</v>
      </c>
      <c r="I776" s="20" t="n">
        <v>-3.013717</v>
      </c>
      <c r="J776" s="20" t="n">
        <v>0.364146</v>
      </c>
      <c r="K776" s="20" t="n">
        <v>0.547645</v>
      </c>
      <c r="L776" s="20" t="n">
        <v>-1.715154</v>
      </c>
      <c r="M776" s="17">
        <f>Projection!$C$13*EXP($C$5+SQRT($C$4)*C776)+(Projection!$C$20+MAX(0,Projection!$C$14-Projection!$C$13)/Projection!$C$4-Projection!$C$21)*EXP($C$5+SQRT($C$4)*C776)^0.5</f>
        <v/>
      </c>
      <c r="N776" s="17">
        <f>M776*EXP($C$5+SQRT($C$4)*D776)+(Projection!$D$20+MAX(0,Projection!$C$24-M776)/Projection!$C$4-Projection!$D$21)*EXP($C$5+SQRT($C$4)*D776)^0.5</f>
        <v/>
      </c>
      <c r="O776" s="17">
        <f>N776*EXP($C$5+SQRT($C$4)*E776)+(Projection!$E$20+MAX(0,Projection!$D$24-N776)/Projection!$C$4-Projection!$E$21)*EXP($C$5+SQRT($C$4)*E776)^0.5</f>
        <v/>
      </c>
      <c r="P776" s="17">
        <f>O776*EXP($C$5+SQRT($C$4)*F776)+(Projection!$F$20+MAX(0,Projection!$E$24-O776)/Projection!$C$4-Projection!$F$21)*EXP($C$5+SQRT($C$4)*F776)^0.5</f>
        <v/>
      </c>
      <c r="Q776" s="17">
        <f>P776*EXP($C$5+SQRT($C$4)*G776)+(Projection!$G$20+MAX(0,Projection!$F$24-P776)/Projection!$C$4-Projection!$G$21)*EXP($C$5+SQRT($C$4)*G776)^0.5</f>
        <v/>
      </c>
      <c r="R776" s="17">
        <f>Q776*EXP($C$5+SQRT($C$4)*H776)+(Projection!$H$20+MAX(0,Projection!$G$24-Q776)/Projection!$C$4-Projection!$H$21)*EXP($C$5+SQRT($C$4)*H776)^0.5</f>
        <v/>
      </c>
      <c r="S776" s="17">
        <f>R776*EXP($C$5+SQRT($C$4)*I776)+(Projection!$I$20+MAX(0,Projection!$H$24-R776)/Projection!$C$4-Projection!$I$21)*EXP($C$5+SQRT($C$4)*I776)^0.5</f>
        <v/>
      </c>
      <c r="T776" s="17">
        <f>S776*EXP($C$5+SQRT($C$4)*J776)+(Projection!$J$20+MAX(0,Projection!$I$24-S776)/Projection!$C$4-Projection!$J$21)*EXP($C$5+SQRT($C$4)*J776)^0.5</f>
        <v/>
      </c>
      <c r="U776" s="17">
        <f>T776*EXP($C$5+SQRT($C$4)*K776)+(Projection!$K$20+MAX(0,Projection!$J$24-T776)/Projection!$C$4-Projection!$K$21)*EXP($C$5+SQRT($C$4)*K776)^0.5</f>
        <v/>
      </c>
      <c r="V776" s="17">
        <f>U776*EXP($C$5+SQRT($C$4)*L776)+(Projection!$L$20+MAX(0,Projection!$K$24-U776)/Projection!$C$4-Projection!$L$21)*EXP($C$5+SQRT($C$4)*L776)^0.5</f>
        <v/>
      </c>
      <c r="W776" s="13">
        <f>M776/Projection!$C$24</f>
        <v/>
      </c>
      <c r="X776" s="13">
        <f>N776/Projection!$D$24</f>
        <v/>
      </c>
      <c r="Y776" s="13">
        <f>O776/Projection!$E$24</f>
        <v/>
      </c>
      <c r="Z776" s="13">
        <f>P776/Projection!$F$24</f>
        <v/>
      </c>
      <c r="AA776" s="13">
        <f>Q776/Projection!$G$24</f>
        <v/>
      </c>
      <c r="AB776" s="13">
        <f>R776/Projection!$H$24</f>
        <v/>
      </c>
      <c r="AC776" s="13">
        <f>S776/Projection!$I$24</f>
        <v/>
      </c>
      <c r="AD776" s="13">
        <f>T776/Projection!$J$24</f>
        <v/>
      </c>
      <c r="AE776" s="13">
        <f>U776/Projection!$K$24</f>
        <v/>
      </c>
      <c r="AF776" s="13">
        <f>V776/Projection!$L$24</f>
        <v/>
      </c>
      <c r="AG776" s="13">
        <f>MIN(W776:AF776)</f>
        <v/>
      </c>
    </row>
    <row r="777">
      <c r="B777" s="2" t="n">
        <v>764</v>
      </c>
      <c r="C777" s="20" t="n">
        <v>1.741951</v>
      </c>
      <c r="D777" s="20" t="n">
        <v>0.026898</v>
      </c>
      <c r="E777" s="20" t="n">
        <v>1.889371</v>
      </c>
      <c r="F777" s="20" t="n">
        <v>0.532813</v>
      </c>
      <c r="G777" s="20" t="n">
        <v>-0.078055</v>
      </c>
      <c r="H777" s="20" t="n">
        <v>-0.127865</v>
      </c>
      <c r="I777" s="20" t="n">
        <v>0.714981</v>
      </c>
      <c r="J777" s="20" t="n">
        <v>-0.694345</v>
      </c>
      <c r="K777" s="20" t="n">
        <v>-0.417395</v>
      </c>
      <c r="L777" s="20" t="n">
        <v>0.127329</v>
      </c>
      <c r="M777" s="17">
        <f>Projection!$C$13*EXP($C$5+SQRT($C$4)*C777)+(Projection!$C$20+MAX(0,Projection!$C$14-Projection!$C$13)/Projection!$C$4-Projection!$C$21)*EXP($C$5+SQRT($C$4)*C777)^0.5</f>
        <v/>
      </c>
      <c r="N777" s="17">
        <f>M777*EXP($C$5+SQRT($C$4)*D777)+(Projection!$D$20+MAX(0,Projection!$C$24-M777)/Projection!$C$4-Projection!$D$21)*EXP($C$5+SQRT($C$4)*D777)^0.5</f>
        <v/>
      </c>
      <c r="O777" s="17">
        <f>N777*EXP($C$5+SQRT($C$4)*E777)+(Projection!$E$20+MAX(0,Projection!$D$24-N777)/Projection!$C$4-Projection!$E$21)*EXP($C$5+SQRT($C$4)*E777)^0.5</f>
        <v/>
      </c>
      <c r="P777" s="17">
        <f>O777*EXP($C$5+SQRT($C$4)*F777)+(Projection!$F$20+MAX(0,Projection!$E$24-O777)/Projection!$C$4-Projection!$F$21)*EXP($C$5+SQRT($C$4)*F777)^0.5</f>
        <v/>
      </c>
      <c r="Q777" s="17">
        <f>P777*EXP($C$5+SQRT($C$4)*G777)+(Projection!$G$20+MAX(0,Projection!$F$24-P777)/Projection!$C$4-Projection!$G$21)*EXP($C$5+SQRT($C$4)*G777)^0.5</f>
        <v/>
      </c>
      <c r="R777" s="17">
        <f>Q777*EXP($C$5+SQRT($C$4)*H777)+(Projection!$H$20+MAX(0,Projection!$G$24-Q777)/Projection!$C$4-Projection!$H$21)*EXP($C$5+SQRT($C$4)*H777)^0.5</f>
        <v/>
      </c>
      <c r="S777" s="17">
        <f>R777*EXP($C$5+SQRT($C$4)*I777)+(Projection!$I$20+MAX(0,Projection!$H$24-R777)/Projection!$C$4-Projection!$I$21)*EXP($C$5+SQRT($C$4)*I777)^0.5</f>
        <v/>
      </c>
      <c r="T777" s="17">
        <f>S777*EXP($C$5+SQRT($C$4)*J777)+(Projection!$J$20+MAX(0,Projection!$I$24-S777)/Projection!$C$4-Projection!$J$21)*EXP($C$5+SQRT($C$4)*J777)^0.5</f>
        <v/>
      </c>
      <c r="U777" s="17">
        <f>T777*EXP($C$5+SQRT($C$4)*K777)+(Projection!$K$20+MAX(0,Projection!$J$24-T777)/Projection!$C$4-Projection!$K$21)*EXP($C$5+SQRT($C$4)*K777)^0.5</f>
        <v/>
      </c>
      <c r="V777" s="17">
        <f>U777*EXP($C$5+SQRT($C$4)*L777)+(Projection!$L$20+MAX(0,Projection!$K$24-U777)/Projection!$C$4-Projection!$L$21)*EXP($C$5+SQRT($C$4)*L777)^0.5</f>
        <v/>
      </c>
      <c r="W777" s="13">
        <f>M777/Projection!$C$24</f>
        <v/>
      </c>
      <c r="X777" s="13">
        <f>N777/Projection!$D$24</f>
        <v/>
      </c>
      <c r="Y777" s="13">
        <f>O777/Projection!$E$24</f>
        <v/>
      </c>
      <c r="Z777" s="13">
        <f>P777/Projection!$F$24</f>
        <v/>
      </c>
      <c r="AA777" s="13">
        <f>Q777/Projection!$G$24</f>
        <v/>
      </c>
      <c r="AB777" s="13">
        <f>R777/Projection!$H$24</f>
        <v/>
      </c>
      <c r="AC777" s="13">
        <f>S777/Projection!$I$24</f>
        <v/>
      </c>
      <c r="AD777" s="13">
        <f>T777/Projection!$J$24</f>
        <v/>
      </c>
      <c r="AE777" s="13">
        <f>U777/Projection!$K$24</f>
        <v/>
      </c>
      <c r="AF777" s="13">
        <f>V777/Projection!$L$24</f>
        <v/>
      </c>
      <c r="AG777" s="13">
        <f>MIN(W777:AF777)</f>
        <v/>
      </c>
    </row>
    <row r="778">
      <c r="B778" s="2" t="n">
        <v>765</v>
      </c>
      <c r="C778" s="20" t="n">
        <v>-0.901304</v>
      </c>
      <c r="D778" s="20" t="n">
        <v>0.007513</v>
      </c>
      <c r="E778" s="20" t="n">
        <v>-0.516744</v>
      </c>
      <c r="F778" s="20" t="n">
        <v>1.023159</v>
      </c>
      <c r="G778" s="20" t="n">
        <v>-0.402933</v>
      </c>
      <c r="H778" s="20" t="n">
        <v>-1.047944</v>
      </c>
      <c r="I778" s="20" t="n">
        <v>-1.103852</v>
      </c>
      <c r="J778" s="20" t="n">
        <v>2.338369</v>
      </c>
      <c r="K778" s="20" t="n">
        <v>0.5500699999999999</v>
      </c>
      <c r="L778" s="20" t="n">
        <v>0.9492080000000001</v>
      </c>
      <c r="M778" s="17">
        <f>Projection!$C$13*EXP($C$5+SQRT($C$4)*C778)+(Projection!$C$20+MAX(0,Projection!$C$14-Projection!$C$13)/Projection!$C$4-Projection!$C$21)*EXP($C$5+SQRT($C$4)*C778)^0.5</f>
        <v/>
      </c>
      <c r="N778" s="17">
        <f>M778*EXP($C$5+SQRT($C$4)*D778)+(Projection!$D$20+MAX(0,Projection!$C$24-M778)/Projection!$C$4-Projection!$D$21)*EXP($C$5+SQRT($C$4)*D778)^0.5</f>
        <v/>
      </c>
      <c r="O778" s="17">
        <f>N778*EXP($C$5+SQRT($C$4)*E778)+(Projection!$E$20+MAX(0,Projection!$D$24-N778)/Projection!$C$4-Projection!$E$21)*EXP($C$5+SQRT($C$4)*E778)^0.5</f>
        <v/>
      </c>
      <c r="P778" s="17">
        <f>O778*EXP($C$5+SQRT($C$4)*F778)+(Projection!$F$20+MAX(0,Projection!$E$24-O778)/Projection!$C$4-Projection!$F$21)*EXP($C$5+SQRT($C$4)*F778)^0.5</f>
        <v/>
      </c>
      <c r="Q778" s="17">
        <f>P778*EXP($C$5+SQRT($C$4)*G778)+(Projection!$G$20+MAX(0,Projection!$F$24-P778)/Projection!$C$4-Projection!$G$21)*EXP($C$5+SQRT($C$4)*G778)^0.5</f>
        <v/>
      </c>
      <c r="R778" s="17">
        <f>Q778*EXP($C$5+SQRT($C$4)*H778)+(Projection!$H$20+MAX(0,Projection!$G$24-Q778)/Projection!$C$4-Projection!$H$21)*EXP($C$5+SQRT($C$4)*H778)^0.5</f>
        <v/>
      </c>
      <c r="S778" s="17">
        <f>R778*EXP($C$5+SQRT($C$4)*I778)+(Projection!$I$20+MAX(0,Projection!$H$24-R778)/Projection!$C$4-Projection!$I$21)*EXP($C$5+SQRT($C$4)*I778)^0.5</f>
        <v/>
      </c>
      <c r="T778" s="17">
        <f>S778*EXP($C$5+SQRT($C$4)*J778)+(Projection!$J$20+MAX(0,Projection!$I$24-S778)/Projection!$C$4-Projection!$J$21)*EXP($C$5+SQRT($C$4)*J778)^0.5</f>
        <v/>
      </c>
      <c r="U778" s="17">
        <f>T778*EXP($C$5+SQRT($C$4)*K778)+(Projection!$K$20+MAX(0,Projection!$J$24-T778)/Projection!$C$4-Projection!$K$21)*EXP($C$5+SQRT($C$4)*K778)^0.5</f>
        <v/>
      </c>
      <c r="V778" s="17">
        <f>U778*EXP($C$5+SQRT($C$4)*L778)+(Projection!$L$20+MAX(0,Projection!$K$24-U778)/Projection!$C$4-Projection!$L$21)*EXP($C$5+SQRT($C$4)*L778)^0.5</f>
        <v/>
      </c>
      <c r="W778" s="13">
        <f>M778/Projection!$C$24</f>
        <v/>
      </c>
      <c r="X778" s="13">
        <f>N778/Projection!$D$24</f>
        <v/>
      </c>
      <c r="Y778" s="13">
        <f>O778/Projection!$E$24</f>
        <v/>
      </c>
      <c r="Z778" s="13">
        <f>P778/Projection!$F$24</f>
        <v/>
      </c>
      <c r="AA778" s="13">
        <f>Q778/Projection!$G$24</f>
        <v/>
      </c>
      <c r="AB778" s="13">
        <f>R778/Projection!$H$24</f>
        <v/>
      </c>
      <c r="AC778" s="13">
        <f>S778/Projection!$I$24</f>
        <v/>
      </c>
      <c r="AD778" s="13">
        <f>T778/Projection!$J$24</f>
        <v/>
      </c>
      <c r="AE778" s="13">
        <f>U778/Projection!$K$24</f>
        <v/>
      </c>
      <c r="AF778" s="13">
        <f>V778/Projection!$L$24</f>
        <v/>
      </c>
      <c r="AG778" s="13">
        <f>MIN(W778:AF778)</f>
        <v/>
      </c>
    </row>
    <row r="779">
      <c r="B779" s="2" t="n">
        <v>766</v>
      </c>
      <c r="C779" s="20" t="n">
        <v>-1.20029</v>
      </c>
      <c r="D779" s="20" t="n">
        <v>-0.386163</v>
      </c>
      <c r="E779" s="20" t="n">
        <v>-1.485739</v>
      </c>
      <c r="F779" s="20" t="n">
        <v>-0.710913</v>
      </c>
      <c r="G779" s="20" t="n">
        <v>1.205812</v>
      </c>
      <c r="H779" s="20" t="n">
        <v>-0.271533</v>
      </c>
      <c r="I779" s="20" t="n">
        <v>0.838822</v>
      </c>
      <c r="J779" s="20" t="n">
        <v>0.388003</v>
      </c>
      <c r="K779" s="20" t="n">
        <v>-1.439755</v>
      </c>
      <c r="L779" s="20" t="n">
        <v>-1.505866</v>
      </c>
      <c r="M779" s="17">
        <f>Projection!$C$13*EXP($C$5+SQRT($C$4)*C779)+(Projection!$C$20+MAX(0,Projection!$C$14-Projection!$C$13)/Projection!$C$4-Projection!$C$21)*EXP($C$5+SQRT($C$4)*C779)^0.5</f>
        <v/>
      </c>
      <c r="N779" s="17">
        <f>M779*EXP($C$5+SQRT($C$4)*D779)+(Projection!$D$20+MAX(0,Projection!$C$24-M779)/Projection!$C$4-Projection!$D$21)*EXP($C$5+SQRT($C$4)*D779)^0.5</f>
        <v/>
      </c>
      <c r="O779" s="17">
        <f>N779*EXP($C$5+SQRT($C$4)*E779)+(Projection!$E$20+MAX(0,Projection!$D$24-N779)/Projection!$C$4-Projection!$E$21)*EXP($C$5+SQRT($C$4)*E779)^0.5</f>
        <v/>
      </c>
      <c r="P779" s="17">
        <f>O779*EXP($C$5+SQRT($C$4)*F779)+(Projection!$F$20+MAX(0,Projection!$E$24-O779)/Projection!$C$4-Projection!$F$21)*EXP($C$5+SQRT($C$4)*F779)^0.5</f>
        <v/>
      </c>
      <c r="Q779" s="17">
        <f>P779*EXP($C$5+SQRT($C$4)*G779)+(Projection!$G$20+MAX(0,Projection!$F$24-P779)/Projection!$C$4-Projection!$G$21)*EXP($C$5+SQRT($C$4)*G779)^0.5</f>
        <v/>
      </c>
      <c r="R779" s="17">
        <f>Q779*EXP($C$5+SQRT($C$4)*H779)+(Projection!$H$20+MAX(0,Projection!$G$24-Q779)/Projection!$C$4-Projection!$H$21)*EXP($C$5+SQRT($C$4)*H779)^0.5</f>
        <v/>
      </c>
      <c r="S779" s="17">
        <f>R779*EXP($C$5+SQRT($C$4)*I779)+(Projection!$I$20+MAX(0,Projection!$H$24-R779)/Projection!$C$4-Projection!$I$21)*EXP($C$5+SQRT($C$4)*I779)^0.5</f>
        <v/>
      </c>
      <c r="T779" s="17">
        <f>S779*EXP($C$5+SQRT($C$4)*J779)+(Projection!$J$20+MAX(0,Projection!$I$24-S779)/Projection!$C$4-Projection!$J$21)*EXP($C$5+SQRT($C$4)*J779)^0.5</f>
        <v/>
      </c>
      <c r="U779" s="17">
        <f>T779*EXP($C$5+SQRT($C$4)*K779)+(Projection!$K$20+MAX(0,Projection!$J$24-T779)/Projection!$C$4-Projection!$K$21)*EXP($C$5+SQRT($C$4)*K779)^0.5</f>
        <v/>
      </c>
      <c r="V779" s="17">
        <f>U779*EXP($C$5+SQRT($C$4)*L779)+(Projection!$L$20+MAX(0,Projection!$K$24-U779)/Projection!$C$4-Projection!$L$21)*EXP($C$5+SQRT($C$4)*L779)^0.5</f>
        <v/>
      </c>
      <c r="W779" s="13">
        <f>M779/Projection!$C$24</f>
        <v/>
      </c>
      <c r="X779" s="13">
        <f>N779/Projection!$D$24</f>
        <v/>
      </c>
      <c r="Y779" s="13">
        <f>O779/Projection!$E$24</f>
        <v/>
      </c>
      <c r="Z779" s="13">
        <f>P779/Projection!$F$24</f>
        <v/>
      </c>
      <c r="AA779" s="13">
        <f>Q779/Projection!$G$24</f>
        <v/>
      </c>
      <c r="AB779" s="13">
        <f>R779/Projection!$H$24</f>
        <v/>
      </c>
      <c r="AC779" s="13">
        <f>S779/Projection!$I$24</f>
        <v/>
      </c>
      <c r="AD779" s="13">
        <f>T779/Projection!$J$24</f>
        <v/>
      </c>
      <c r="AE779" s="13">
        <f>U779/Projection!$K$24</f>
        <v/>
      </c>
      <c r="AF779" s="13">
        <f>V779/Projection!$L$24</f>
        <v/>
      </c>
      <c r="AG779" s="13">
        <f>MIN(W779:AF779)</f>
        <v/>
      </c>
    </row>
    <row r="780">
      <c r="B780" s="2" t="n">
        <v>767</v>
      </c>
      <c r="C780" s="20" t="n">
        <v>-0.06233</v>
      </c>
      <c r="D780" s="20" t="n">
        <v>-0.262095</v>
      </c>
      <c r="E780" s="20" t="n">
        <v>1.047037</v>
      </c>
      <c r="F780" s="20" t="n">
        <v>-0.75471</v>
      </c>
      <c r="G780" s="20" t="n">
        <v>0.222231</v>
      </c>
      <c r="H780" s="20" t="n">
        <v>-0.82874</v>
      </c>
      <c r="I780" s="20" t="n">
        <v>-0.29837</v>
      </c>
      <c r="J780" s="20" t="n">
        <v>2.744881</v>
      </c>
      <c r="K780" s="20" t="n">
        <v>-0.644548</v>
      </c>
      <c r="L780" s="20" t="n">
        <v>0.911312</v>
      </c>
      <c r="M780" s="17">
        <f>Projection!$C$13*EXP($C$5+SQRT($C$4)*C780)+(Projection!$C$20+MAX(0,Projection!$C$14-Projection!$C$13)/Projection!$C$4-Projection!$C$21)*EXP($C$5+SQRT($C$4)*C780)^0.5</f>
        <v/>
      </c>
      <c r="N780" s="17">
        <f>M780*EXP($C$5+SQRT($C$4)*D780)+(Projection!$D$20+MAX(0,Projection!$C$24-M780)/Projection!$C$4-Projection!$D$21)*EXP($C$5+SQRT($C$4)*D780)^0.5</f>
        <v/>
      </c>
      <c r="O780" s="17">
        <f>N780*EXP($C$5+SQRT($C$4)*E780)+(Projection!$E$20+MAX(0,Projection!$D$24-N780)/Projection!$C$4-Projection!$E$21)*EXP($C$5+SQRT($C$4)*E780)^0.5</f>
        <v/>
      </c>
      <c r="P780" s="17">
        <f>O780*EXP($C$5+SQRT($C$4)*F780)+(Projection!$F$20+MAX(0,Projection!$E$24-O780)/Projection!$C$4-Projection!$F$21)*EXP($C$5+SQRT($C$4)*F780)^0.5</f>
        <v/>
      </c>
      <c r="Q780" s="17">
        <f>P780*EXP($C$5+SQRT($C$4)*G780)+(Projection!$G$20+MAX(0,Projection!$F$24-P780)/Projection!$C$4-Projection!$G$21)*EXP($C$5+SQRT($C$4)*G780)^0.5</f>
        <v/>
      </c>
      <c r="R780" s="17">
        <f>Q780*EXP($C$5+SQRT($C$4)*H780)+(Projection!$H$20+MAX(0,Projection!$G$24-Q780)/Projection!$C$4-Projection!$H$21)*EXP($C$5+SQRT($C$4)*H780)^0.5</f>
        <v/>
      </c>
      <c r="S780" s="17">
        <f>R780*EXP($C$5+SQRT($C$4)*I780)+(Projection!$I$20+MAX(0,Projection!$H$24-R780)/Projection!$C$4-Projection!$I$21)*EXP($C$5+SQRT($C$4)*I780)^0.5</f>
        <v/>
      </c>
      <c r="T780" s="17">
        <f>S780*EXP($C$5+SQRT($C$4)*J780)+(Projection!$J$20+MAX(0,Projection!$I$24-S780)/Projection!$C$4-Projection!$J$21)*EXP($C$5+SQRT($C$4)*J780)^0.5</f>
        <v/>
      </c>
      <c r="U780" s="17">
        <f>T780*EXP($C$5+SQRT($C$4)*K780)+(Projection!$K$20+MAX(0,Projection!$J$24-T780)/Projection!$C$4-Projection!$K$21)*EXP($C$5+SQRT($C$4)*K780)^0.5</f>
        <v/>
      </c>
      <c r="V780" s="17">
        <f>U780*EXP($C$5+SQRT($C$4)*L780)+(Projection!$L$20+MAX(0,Projection!$K$24-U780)/Projection!$C$4-Projection!$L$21)*EXP($C$5+SQRT($C$4)*L780)^0.5</f>
        <v/>
      </c>
      <c r="W780" s="13">
        <f>M780/Projection!$C$24</f>
        <v/>
      </c>
      <c r="X780" s="13">
        <f>N780/Projection!$D$24</f>
        <v/>
      </c>
      <c r="Y780" s="13">
        <f>O780/Projection!$E$24</f>
        <v/>
      </c>
      <c r="Z780" s="13">
        <f>P780/Projection!$F$24</f>
        <v/>
      </c>
      <c r="AA780" s="13">
        <f>Q780/Projection!$G$24</f>
        <v/>
      </c>
      <c r="AB780" s="13">
        <f>R780/Projection!$H$24</f>
        <v/>
      </c>
      <c r="AC780" s="13">
        <f>S780/Projection!$I$24</f>
        <v/>
      </c>
      <c r="AD780" s="13">
        <f>T780/Projection!$J$24</f>
        <v/>
      </c>
      <c r="AE780" s="13">
        <f>U780/Projection!$K$24</f>
        <v/>
      </c>
      <c r="AF780" s="13">
        <f>V780/Projection!$L$24</f>
        <v/>
      </c>
      <c r="AG780" s="13">
        <f>MIN(W780:AF780)</f>
        <v/>
      </c>
    </row>
    <row r="781">
      <c r="B781" s="2" t="n">
        <v>768</v>
      </c>
      <c r="C781" s="20" t="n">
        <v>-0.771527</v>
      </c>
      <c r="D781" s="20" t="n">
        <v>0.611716</v>
      </c>
      <c r="E781" s="20" t="n">
        <v>0.814129</v>
      </c>
      <c r="F781" s="20" t="n">
        <v>-0.927246</v>
      </c>
      <c r="G781" s="20" t="n">
        <v>0.354909</v>
      </c>
      <c r="H781" s="20" t="n">
        <v>1.763483</v>
      </c>
      <c r="I781" s="20" t="n">
        <v>0.319188</v>
      </c>
      <c r="J781" s="20" t="n">
        <v>-1.180065</v>
      </c>
      <c r="K781" s="20" t="n">
        <v>0.446445</v>
      </c>
      <c r="L781" s="20" t="n">
        <v>0.129279</v>
      </c>
      <c r="M781" s="17">
        <f>Projection!$C$13*EXP($C$5+SQRT($C$4)*C781)+(Projection!$C$20+MAX(0,Projection!$C$14-Projection!$C$13)/Projection!$C$4-Projection!$C$21)*EXP($C$5+SQRT($C$4)*C781)^0.5</f>
        <v/>
      </c>
      <c r="N781" s="17">
        <f>M781*EXP($C$5+SQRT($C$4)*D781)+(Projection!$D$20+MAX(0,Projection!$C$24-M781)/Projection!$C$4-Projection!$D$21)*EXP($C$5+SQRT($C$4)*D781)^0.5</f>
        <v/>
      </c>
      <c r="O781" s="17">
        <f>N781*EXP($C$5+SQRT($C$4)*E781)+(Projection!$E$20+MAX(0,Projection!$D$24-N781)/Projection!$C$4-Projection!$E$21)*EXP($C$5+SQRT($C$4)*E781)^0.5</f>
        <v/>
      </c>
      <c r="P781" s="17">
        <f>O781*EXP($C$5+SQRT($C$4)*F781)+(Projection!$F$20+MAX(0,Projection!$E$24-O781)/Projection!$C$4-Projection!$F$21)*EXP($C$5+SQRT($C$4)*F781)^0.5</f>
        <v/>
      </c>
      <c r="Q781" s="17">
        <f>P781*EXP($C$5+SQRT($C$4)*G781)+(Projection!$G$20+MAX(0,Projection!$F$24-P781)/Projection!$C$4-Projection!$G$21)*EXP($C$5+SQRT($C$4)*G781)^0.5</f>
        <v/>
      </c>
      <c r="R781" s="17">
        <f>Q781*EXP($C$5+SQRT($C$4)*H781)+(Projection!$H$20+MAX(0,Projection!$G$24-Q781)/Projection!$C$4-Projection!$H$21)*EXP($C$5+SQRT($C$4)*H781)^0.5</f>
        <v/>
      </c>
      <c r="S781" s="17">
        <f>R781*EXP($C$5+SQRT($C$4)*I781)+(Projection!$I$20+MAX(0,Projection!$H$24-R781)/Projection!$C$4-Projection!$I$21)*EXP($C$5+SQRT($C$4)*I781)^0.5</f>
        <v/>
      </c>
      <c r="T781" s="17">
        <f>S781*EXP($C$5+SQRT($C$4)*J781)+(Projection!$J$20+MAX(0,Projection!$I$24-S781)/Projection!$C$4-Projection!$J$21)*EXP($C$5+SQRT($C$4)*J781)^0.5</f>
        <v/>
      </c>
      <c r="U781" s="17">
        <f>T781*EXP($C$5+SQRT($C$4)*K781)+(Projection!$K$20+MAX(0,Projection!$J$24-T781)/Projection!$C$4-Projection!$K$21)*EXP($C$5+SQRT($C$4)*K781)^0.5</f>
        <v/>
      </c>
      <c r="V781" s="17">
        <f>U781*EXP($C$5+SQRT($C$4)*L781)+(Projection!$L$20+MAX(0,Projection!$K$24-U781)/Projection!$C$4-Projection!$L$21)*EXP($C$5+SQRT($C$4)*L781)^0.5</f>
        <v/>
      </c>
      <c r="W781" s="13">
        <f>M781/Projection!$C$24</f>
        <v/>
      </c>
      <c r="X781" s="13">
        <f>N781/Projection!$D$24</f>
        <v/>
      </c>
      <c r="Y781" s="13">
        <f>O781/Projection!$E$24</f>
        <v/>
      </c>
      <c r="Z781" s="13">
        <f>P781/Projection!$F$24</f>
        <v/>
      </c>
      <c r="AA781" s="13">
        <f>Q781/Projection!$G$24</f>
        <v/>
      </c>
      <c r="AB781" s="13">
        <f>R781/Projection!$H$24</f>
        <v/>
      </c>
      <c r="AC781" s="13">
        <f>S781/Projection!$I$24</f>
        <v/>
      </c>
      <c r="AD781" s="13">
        <f>T781/Projection!$J$24</f>
        <v/>
      </c>
      <c r="AE781" s="13">
        <f>U781/Projection!$K$24</f>
        <v/>
      </c>
      <c r="AF781" s="13">
        <f>V781/Projection!$L$24</f>
        <v/>
      </c>
      <c r="AG781" s="13">
        <f>MIN(W781:AF781)</f>
        <v/>
      </c>
    </row>
    <row r="782">
      <c r="B782" s="2" t="n">
        <v>769</v>
      </c>
      <c r="C782" s="20" t="n">
        <v>-1.211074</v>
      </c>
      <c r="D782" s="20" t="n">
        <v>-0.630205</v>
      </c>
      <c r="E782" s="20" t="n">
        <v>-1.114833</v>
      </c>
      <c r="F782" s="20" t="n">
        <v>-0.350432</v>
      </c>
      <c r="G782" s="20" t="n">
        <v>-0.694539</v>
      </c>
      <c r="H782" s="20" t="n">
        <v>0.255027</v>
      </c>
      <c r="I782" s="20" t="n">
        <v>1.509847</v>
      </c>
      <c r="J782" s="20" t="n">
        <v>0.875914</v>
      </c>
      <c r="K782" s="20" t="n">
        <v>0.405764</v>
      </c>
      <c r="L782" s="20" t="n">
        <v>1.441265</v>
      </c>
      <c r="M782" s="17">
        <f>Projection!$C$13*EXP($C$5+SQRT($C$4)*C782)+(Projection!$C$20+MAX(0,Projection!$C$14-Projection!$C$13)/Projection!$C$4-Projection!$C$21)*EXP($C$5+SQRT($C$4)*C782)^0.5</f>
        <v/>
      </c>
      <c r="N782" s="17">
        <f>M782*EXP($C$5+SQRT($C$4)*D782)+(Projection!$D$20+MAX(0,Projection!$C$24-M782)/Projection!$C$4-Projection!$D$21)*EXP($C$5+SQRT($C$4)*D782)^0.5</f>
        <v/>
      </c>
      <c r="O782" s="17">
        <f>N782*EXP($C$5+SQRT($C$4)*E782)+(Projection!$E$20+MAX(0,Projection!$D$24-N782)/Projection!$C$4-Projection!$E$21)*EXP($C$5+SQRT($C$4)*E782)^0.5</f>
        <v/>
      </c>
      <c r="P782" s="17">
        <f>O782*EXP($C$5+SQRT($C$4)*F782)+(Projection!$F$20+MAX(0,Projection!$E$24-O782)/Projection!$C$4-Projection!$F$21)*EXP($C$5+SQRT($C$4)*F782)^0.5</f>
        <v/>
      </c>
      <c r="Q782" s="17">
        <f>P782*EXP($C$5+SQRT($C$4)*G782)+(Projection!$G$20+MAX(0,Projection!$F$24-P782)/Projection!$C$4-Projection!$G$21)*EXP($C$5+SQRT($C$4)*G782)^0.5</f>
        <v/>
      </c>
      <c r="R782" s="17">
        <f>Q782*EXP($C$5+SQRT($C$4)*H782)+(Projection!$H$20+MAX(0,Projection!$G$24-Q782)/Projection!$C$4-Projection!$H$21)*EXP($C$5+SQRT($C$4)*H782)^0.5</f>
        <v/>
      </c>
      <c r="S782" s="17">
        <f>R782*EXP($C$5+SQRT($C$4)*I782)+(Projection!$I$20+MAX(0,Projection!$H$24-R782)/Projection!$C$4-Projection!$I$21)*EXP($C$5+SQRT($C$4)*I782)^0.5</f>
        <v/>
      </c>
      <c r="T782" s="17">
        <f>S782*EXP($C$5+SQRT($C$4)*J782)+(Projection!$J$20+MAX(0,Projection!$I$24-S782)/Projection!$C$4-Projection!$J$21)*EXP($C$5+SQRT($C$4)*J782)^0.5</f>
        <v/>
      </c>
      <c r="U782" s="17">
        <f>T782*EXP($C$5+SQRT($C$4)*K782)+(Projection!$K$20+MAX(0,Projection!$J$24-T782)/Projection!$C$4-Projection!$K$21)*EXP($C$5+SQRT($C$4)*K782)^0.5</f>
        <v/>
      </c>
      <c r="V782" s="17">
        <f>U782*EXP($C$5+SQRT($C$4)*L782)+(Projection!$L$20+MAX(0,Projection!$K$24-U782)/Projection!$C$4-Projection!$L$21)*EXP($C$5+SQRT($C$4)*L782)^0.5</f>
        <v/>
      </c>
      <c r="W782" s="13">
        <f>M782/Projection!$C$24</f>
        <v/>
      </c>
      <c r="X782" s="13">
        <f>N782/Projection!$D$24</f>
        <v/>
      </c>
      <c r="Y782" s="13">
        <f>O782/Projection!$E$24</f>
        <v/>
      </c>
      <c r="Z782" s="13">
        <f>P782/Projection!$F$24</f>
        <v/>
      </c>
      <c r="AA782" s="13">
        <f>Q782/Projection!$G$24</f>
        <v/>
      </c>
      <c r="AB782" s="13">
        <f>R782/Projection!$H$24</f>
        <v/>
      </c>
      <c r="AC782" s="13">
        <f>S782/Projection!$I$24</f>
        <v/>
      </c>
      <c r="AD782" s="13">
        <f>T782/Projection!$J$24</f>
        <v/>
      </c>
      <c r="AE782" s="13">
        <f>U782/Projection!$K$24</f>
        <v/>
      </c>
      <c r="AF782" s="13">
        <f>V782/Projection!$L$24</f>
        <v/>
      </c>
      <c r="AG782" s="13">
        <f>MIN(W782:AF782)</f>
        <v/>
      </c>
    </row>
    <row r="783">
      <c r="B783" s="2" t="n">
        <v>770</v>
      </c>
      <c r="C783" s="20" t="n">
        <v>1.204085</v>
      </c>
      <c r="D783" s="20" t="n">
        <v>-0.755111</v>
      </c>
      <c r="E783" s="20" t="n">
        <v>-0.657621</v>
      </c>
      <c r="F783" s="20" t="n">
        <v>-1.378489</v>
      </c>
      <c r="G783" s="20" t="n">
        <v>-2.634337</v>
      </c>
      <c r="H783" s="20" t="n">
        <v>0.92606</v>
      </c>
      <c r="I783" s="20" t="n">
        <v>1.727123</v>
      </c>
      <c r="J783" s="20" t="n">
        <v>-0.461255</v>
      </c>
      <c r="K783" s="20" t="n">
        <v>-0.866273</v>
      </c>
      <c r="L783" s="20" t="n">
        <v>-1.247477</v>
      </c>
      <c r="M783" s="17">
        <f>Projection!$C$13*EXP($C$5+SQRT($C$4)*C783)+(Projection!$C$20+MAX(0,Projection!$C$14-Projection!$C$13)/Projection!$C$4-Projection!$C$21)*EXP($C$5+SQRT($C$4)*C783)^0.5</f>
        <v/>
      </c>
      <c r="N783" s="17">
        <f>M783*EXP($C$5+SQRT($C$4)*D783)+(Projection!$D$20+MAX(0,Projection!$C$24-M783)/Projection!$C$4-Projection!$D$21)*EXP($C$5+SQRT($C$4)*D783)^0.5</f>
        <v/>
      </c>
      <c r="O783" s="17">
        <f>N783*EXP($C$5+SQRT($C$4)*E783)+(Projection!$E$20+MAX(0,Projection!$D$24-N783)/Projection!$C$4-Projection!$E$21)*EXP($C$5+SQRT($C$4)*E783)^0.5</f>
        <v/>
      </c>
      <c r="P783" s="17">
        <f>O783*EXP($C$5+SQRT($C$4)*F783)+(Projection!$F$20+MAX(0,Projection!$E$24-O783)/Projection!$C$4-Projection!$F$21)*EXP($C$5+SQRT($C$4)*F783)^0.5</f>
        <v/>
      </c>
      <c r="Q783" s="17">
        <f>P783*EXP($C$5+SQRT($C$4)*G783)+(Projection!$G$20+MAX(0,Projection!$F$24-P783)/Projection!$C$4-Projection!$G$21)*EXP($C$5+SQRT($C$4)*G783)^0.5</f>
        <v/>
      </c>
      <c r="R783" s="17">
        <f>Q783*EXP($C$5+SQRT($C$4)*H783)+(Projection!$H$20+MAX(0,Projection!$G$24-Q783)/Projection!$C$4-Projection!$H$21)*EXP($C$5+SQRT($C$4)*H783)^0.5</f>
        <v/>
      </c>
      <c r="S783" s="17">
        <f>R783*EXP($C$5+SQRT($C$4)*I783)+(Projection!$I$20+MAX(0,Projection!$H$24-R783)/Projection!$C$4-Projection!$I$21)*EXP($C$5+SQRT($C$4)*I783)^0.5</f>
        <v/>
      </c>
      <c r="T783" s="17">
        <f>S783*EXP($C$5+SQRT($C$4)*J783)+(Projection!$J$20+MAX(0,Projection!$I$24-S783)/Projection!$C$4-Projection!$J$21)*EXP($C$5+SQRT($C$4)*J783)^0.5</f>
        <v/>
      </c>
      <c r="U783" s="17">
        <f>T783*EXP($C$5+SQRT($C$4)*K783)+(Projection!$K$20+MAX(0,Projection!$J$24-T783)/Projection!$C$4-Projection!$K$21)*EXP($C$5+SQRT($C$4)*K783)^0.5</f>
        <v/>
      </c>
      <c r="V783" s="17">
        <f>U783*EXP($C$5+SQRT($C$4)*L783)+(Projection!$L$20+MAX(0,Projection!$K$24-U783)/Projection!$C$4-Projection!$L$21)*EXP($C$5+SQRT($C$4)*L783)^0.5</f>
        <v/>
      </c>
      <c r="W783" s="13">
        <f>M783/Projection!$C$24</f>
        <v/>
      </c>
      <c r="X783" s="13">
        <f>N783/Projection!$D$24</f>
        <v/>
      </c>
      <c r="Y783" s="13">
        <f>O783/Projection!$E$24</f>
        <v/>
      </c>
      <c r="Z783" s="13">
        <f>P783/Projection!$F$24</f>
        <v/>
      </c>
      <c r="AA783" s="13">
        <f>Q783/Projection!$G$24</f>
        <v/>
      </c>
      <c r="AB783" s="13">
        <f>R783/Projection!$H$24</f>
        <v/>
      </c>
      <c r="AC783" s="13">
        <f>S783/Projection!$I$24</f>
        <v/>
      </c>
      <c r="AD783" s="13">
        <f>T783/Projection!$J$24</f>
        <v/>
      </c>
      <c r="AE783" s="13">
        <f>U783/Projection!$K$24</f>
        <v/>
      </c>
      <c r="AF783" s="13">
        <f>V783/Projection!$L$24</f>
        <v/>
      </c>
      <c r="AG783" s="13">
        <f>MIN(W783:AF783)</f>
        <v/>
      </c>
    </row>
    <row r="784">
      <c r="B784" s="2" t="n">
        <v>771</v>
      </c>
      <c r="C784" s="20" t="n">
        <v>-0.09962799999999999</v>
      </c>
      <c r="D784" s="20" t="n">
        <v>-0.121443</v>
      </c>
      <c r="E784" s="20" t="n">
        <v>1.329252</v>
      </c>
      <c r="F784" s="20" t="n">
        <v>0.041182</v>
      </c>
      <c r="G784" s="20" t="n">
        <v>0.607805</v>
      </c>
      <c r="H784" s="20" t="n">
        <v>0.698472</v>
      </c>
      <c r="I784" s="20" t="n">
        <v>2.200304</v>
      </c>
      <c r="J784" s="20" t="n">
        <v>-0.637335</v>
      </c>
      <c r="K784" s="20" t="n">
        <v>1.204398</v>
      </c>
      <c r="L784" s="20" t="n">
        <v>0.761348</v>
      </c>
      <c r="M784" s="17">
        <f>Projection!$C$13*EXP($C$5+SQRT($C$4)*C784)+(Projection!$C$20+MAX(0,Projection!$C$14-Projection!$C$13)/Projection!$C$4-Projection!$C$21)*EXP($C$5+SQRT($C$4)*C784)^0.5</f>
        <v/>
      </c>
      <c r="N784" s="17">
        <f>M784*EXP($C$5+SQRT($C$4)*D784)+(Projection!$D$20+MAX(0,Projection!$C$24-M784)/Projection!$C$4-Projection!$D$21)*EXP($C$5+SQRT($C$4)*D784)^0.5</f>
        <v/>
      </c>
      <c r="O784" s="17">
        <f>N784*EXP($C$5+SQRT($C$4)*E784)+(Projection!$E$20+MAX(0,Projection!$D$24-N784)/Projection!$C$4-Projection!$E$21)*EXP($C$5+SQRT($C$4)*E784)^0.5</f>
        <v/>
      </c>
      <c r="P784" s="17">
        <f>O784*EXP($C$5+SQRT($C$4)*F784)+(Projection!$F$20+MAX(0,Projection!$E$24-O784)/Projection!$C$4-Projection!$F$21)*EXP($C$5+SQRT($C$4)*F784)^0.5</f>
        <v/>
      </c>
      <c r="Q784" s="17">
        <f>P784*EXP($C$5+SQRT($C$4)*G784)+(Projection!$G$20+MAX(0,Projection!$F$24-P784)/Projection!$C$4-Projection!$G$21)*EXP($C$5+SQRT($C$4)*G784)^0.5</f>
        <v/>
      </c>
      <c r="R784" s="17">
        <f>Q784*EXP($C$5+SQRT($C$4)*H784)+(Projection!$H$20+MAX(0,Projection!$G$24-Q784)/Projection!$C$4-Projection!$H$21)*EXP($C$5+SQRT($C$4)*H784)^0.5</f>
        <v/>
      </c>
      <c r="S784" s="17">
        <f>R784*EXP($C$5+SQRT($C$4)*I784)+(Projection!$I$20+MAX(0,Projection!$H$24-R784)/Projection!$C$4-Projection!$I$21)*EXP($C$5+SQRT($C$4)*I784)^0.5</f>
        <v/>
      </c>
      <c r="T784" s="17">
        <f>S784*EXP($C$5+SQRT($C$4)*J784)+(Projection!$J$20+MAX(0,Projection!$I$24-S784)/Projection!$C$4-Projection!$J$21)*EXP($C$5+SQRT($C$4)*J784)^0.5</f>
        <v/>
      </c>
      <c r="U784" s="17">
        <f>T784*EXP($C$5+SQRT($C$4)*K784)+(Projection!$K$20+MAX(0,Projection!$J$24-T784)/Projection!$C$4-Projection!$K$21)*EXP($C$5+SQRT($C$4)*K784)^0.5</f>
        <v/>
      </c>
      <c r="V784" s="17">
        <f>U784*EXP($C$5+SQRT($C$4)*L784)+(Projection!$L$20+MAX(0,Projection!$K$24-U784)/Projection!$C$4-Projection!$L$21)*EXP($C$5+SQRT($C$4)*L784)^0.5</f>
        <v/>
      </c>
      <c r="W784" s="13">
        <f>M784/Projection!$C$24</f>
        <v/>
      </c>
      <c r="X784" s="13">
        <f>N784/Projection!$D$24</f>
        <v/>
      </c>
      <c r="Y784" s="13">
        <f>O784/Projection!$E$24</f>
        <v/>
      </c>
      <c r="Z784" s="13">
        <f>P784/Projection!$F$24</f>
        <v/>
      </c>
      <c r="AA784" s="13">
        <f>Q784/Projection!$G$24</f>
        <v/>
      </c>
      <c r="AB784" s="13">
        <f>R784/Projection!$H$24</f>
        <v/>
      </c>
      <c r="AC784" s="13">
        <f>S784/Projection!$I$24</f>
        <v/>
      </c>
      <c r="AD784" s="13">
        <f>T784/Projection!$J$24</f>
        <v/>
      </c>
      <c r="AE784" s="13">
        <f>U784/Projection!$K$24</f>
        <v/>
      </c>
      <c r="AF784" s="13">
        <f>V784/Projection!$L$24</f>
        <v/>
      </c>
      <c r="AG784" s="13">
        <f>MIN(W784:AF784)</f>
        <v/>
      </c>
    </row>
    <row r="785">
      <c r="B785" s="2" t="n">
        <v>772</v>
      </c>
      <c r="C785" s="20" t="n">
        <v>-0.647622</v>
      </c>
      <c r="D785" s="20" t="n">
        <v>0.5250860000000001</v>
      </c>
      <c r="E785" s="20" t="n">
        <v>1.408541</v>
      </c>
      <c r="F785" s="20" t="n">
        <v>-0.960565</v>
      </c>
      <c r="G785" s="20" t="n">
        <v>-0.621163</v>
      </c>
      <c r="H785" s="20" t="n">
        <v>0.478774</v>
      </c>
      <c r="I785" s="20" t="n">
        <v>-1.086019</v>
      </c>
      <c r="J785" s="20" t="n">
        <v>-0.757099</v>
      </c>
      <c r="K785" s="20" t="n">
        <v>1.557217</v>
      </c>
      <c r="L785" s="20" t="n">
        <v>0.764516</v>
      </c>
      <c r="M785" s="17">
        <f>Projection!$C$13*EXP($C$5+SQRT($C$4)*C785)+(Projection!$C$20+MAX(0,Projection!$C$14-Projection!$C$13)/Projection!$C$4-Projection!$C$21)*EXP($C$5+SQRT($C$4)*C785)^0.5</f>
        <v/>
      </c>
      <c r="N785" s="17">
        <f>M785*EXP($C$5+SQRT($C$4)*D785)+(Projection!$D$20+MAX(0,Projection!$C$24-M785)/Projection!$C$4-Projection!$D$21)*EXP($C$5+SQRT($C$4)*D785)^0.5</f>
        <v/>
      </c>
      <c r="O785" s="17">
        <f>N785*EXP($C$5+SQRT($C$4)*E785)+(Projection!$E$20+MAX(0,Projection!$D$24-N785)/Projection!$C$4-Projection!$E$21)*EXP($C$5+SQRT($C$4)*E785)^0.5</f>
        <v/>
      </c>
      <c r="P785" s="17">
        <f>O785*EXP($C$5+SQRT($C$4)*F785)+(Projection!$F$20+MAX(0,Projection!$E$24-O785)/Projection!$C$4-Projection!$F$21)*EXP($C$5+SQRT($C$4)*F785)^0.5</f>
        <v/>
      </c>
      <c r="Q785" s="17">
        <f>P785*EXP($C$5+SQRT($C$4)*G785)+(Projection!$G$20+MAX(0,Projection!$F$24-P785)/Projection!$C$4-Projection!$G$21)*EXP($C$5+SQRT($C$4)*G785)^0.5</f>
        <v/>
      </c>
      <c r="R785" s="17">
        <f>Q785*EXP($C$5+SQRT($C$4)*H785)+(Projection!$H$20+MAX(0,Projection!$G$24-Q785)/Projection!$C$4-Projection!$H$21)*EXP($C$5+SQRT($C$4)*H785)^0.5</f>
        <v/>
      </c>
      <c r="S785" s="17">
        <f>R785*EXP($C$5+SQRT($C$4)*I785)+(Projection!$I$20+MAX(0,Projection!$H$24-R785)/Projection!$C$4-Projection!$I$21)*EXP($C$5+SQRT($C$4)*I785)^0.5</f>
        <v/>
      </c>
      <c r="T785" s="17">
        <f>S785*EXP($C$5+SQRT($C$4)*J785)+(Projection!$J$20+MAX(0,Projection!$I$24-S785)/Projection!$C$4-Projection!$J$21)*EXP($C$5+SQRT($C$4)*J785)^0.5</f>
        <v/>
      </c>
      <c r="U785" s="17">
        <f>T785*EXP($C$5+SQRT($C$4)*K785)+(Projection!$K$20+MAX(0,Projection!$J$24-T785)/Projection!$C$4-Projection!$K$21)*EXP($C$5+SQRT($C$4)*K785)^0.5</f>
        <v/>
      </c>
      <c r="V785" s="17">
        <f>U785*EXP($C$5+SQRT($C$4)*L785)+(Projection!$L$20+MAX(0,Projection!$K$24-U785)/Projection!$C$4-Projection!$L$21)*EXP($C$5+SQRT($C$4)*L785)^0.5</f>
        <v/>
      </c>
      <c r="W785" s="13">
        <f>M785/Projection!$C$24</f>
        <v/>
      </c>
      <c r="X785" s="13">
        <f>N785/Projection!$D$24</f>
        <v/>
      </c>
      <c r="Y785" s="13">
        <f>O785/Projection!$E$24</f>
        <v/>
      </c>
      <c r="Z785" s="13">
        <f>P785/Projection!$F$24</f>
        <v/>
      </c>
      <c r="AA785" s="13">
        <f>Q785/Projection!$G$24</f>
        <v/>
      </c>
      <c r="AB785" s="13">
        <f>R785/Projection!$H$24</f>
        <v/>
      </c>
      <c r="AC785" s="13">
        <f>S785/Projection!$I$24</f>
        <v/>
      </c>
      <c r="AD785" s="13">
        <f>T785/Projection!$J$24</f>
        <v/>
      </c>
      <c r="AE785" s="13">
        <f>U785/Projection!$K$24</f>
        <v/>
      </c>
      <c r="AF785" s="13">
        <f>V785/Projection!$L$24</f>
        <v/>
      </c>
      <c r="AG785" s="13">
        <f>MIN(W785:AF785)</f>
        <v/>
      </c>
    </row>
    <row r="786">
      <c r="B786" s="2" t="n">
        <v>773</v>
      </c>
      <c r="C786" s="20" t="n">
        <v>1.008323</v>
      </c>
      <c r="D786" s="20" t="n">
        <v>0.182657</v>
      </c>
      <c r="E786" s="20" t="n">
        <v>0.082362</v>
      </c>
      <c r="F786" s="20" t="n">
        <v>1.187602</v>
      </c>
      <c r="G786" s="20" t="n">
        <v>1.070403</v>
      </c>
      <c r="H786" s="20" t="n">
        <v>1.718489</v>
      </c>
      <c r="I786" s="20" t="n">
        <v>0.315092</v>
      </c>
      <c r="J786" s="20" t="n">
        <v>-0.943075</v>
      </c>
      <c r="K786" s="20" t="n">
        <v>0.426282</v>
      </c>
      <c r="L786" s="20" t="n">
        <v>-0.870968</v>
      </c>
      <c r="M786" s="17">
        <f>Projection!$C$13*EXP($C$5+SQRT($C$4)*C786)+(Projection!$C$20+MAX(0,Projection!$C$14-Projection!$C$13)/Projection!$C$4-Projection!$C$21)*EXP($C$5+SQRT($C$4)*C786)^0.5</f>
        <v/>
      </c>
      <c r="N786" s="17">
        <f>M786*EXP($C$5+SQRT($C$4)*D786)+(Projection!$D$20+MAX(0,Projection!$C$24-M786)/Projection!$C$4-Projection!$D$21)*EXP($C$5+SQRT($C$4)*D786)^0.5</f>
        <v/>
      </c>
      <c r="O786" s="17">
        <f>N786*EXP($C$5+SQRT($C$4)*E786)+(Projection!$E$20+MAX(0,Projection!$D$24-N786)/Projection!$C$4-Projection!$E$21)*EXP($C$5+SQRT($C$4)*E786)^0.5</f>
        <v/>
      </c>
      <c r="P786" s="17">
        <f>O786*EXP($C$5+SQRT($C$4)*F786)+(Projection!$F$20+MAX(0,Projection!$E$24-O786)/Projection!$C$4-Projection!$F$21)*EXP($C$5+SQRT($C$4)*F786)^0.5</f>
        <v/>
      </c>
      <c r="Q786" s="17">
        <f>P786*EXP($C$5+SQRT($C$4)*G786)+(Projection!$G$20+MAX(0,Projection!$F$24-P786)/Projection!$C$4-Projection!$G$21)*EXP($C$5+SQRT($C$4)*G786)^0.5</f>
        <v/>
      </c>
      <c r="R786" s="17">
        <f>Q786*EXP($C$5+SQRT($C$4)*H786)+(Projection!$H$20+MAX(0,Projection!$G$24-Q786)/Projection!$C$4-Projection!$H$21)*EXP($C$5+SQRT($C$4)*H786)^0.5</f>
        <v/>
      </c>
      <c r="S786" s="17">
        <f>R786*EXP($C$5+SQRT($C$4)*I786)+(Projection!$I$20+MAX(0,Projection!$H$24-R786)/Projection!$C$4-Projection!$I$21)*EXP($C$5+SQRT($C$4)*I786)^0.5</f>
        <v/>
      </c>
      <c r="T786" s="17">
        <f>S786*EXP($C$5+SQRT($C$4)*J786)+(Projection!$J$20+MAX(0,Projection!$I$24-S786)/Projection!$C$4-Projection!$J$21)*EXP($C$5+SQRT($C$4)*J786)^0.5</f>
        <v/>
      </c>
      <c r="U786" s="17">
        <f>T786*EXP($C$5+SQRT($C$4)*K786)+(Projection!$K$20+MAX(0,Projection!$J$24-T786)/Projection!$C$4-Projection!$K$21)*EXP($C$5+SQRT($C$4)*K786)^0.5</f>
        <v/>
      </c>
      <c r="V786" s="17">
        <f>U786*EXP($C$5+SQRT($C$4)*L786)+(Projection!$L$20+MAX(0,Projection!$K$24-U786)/Projection!$C$4-Projection!$L$21)*EXP($C$5+SQRT($C$4)*L786)^0.5</f>
        <v/>
      </c>
      <c r="W786" s="13">
        <f>M786/Projection!$C$24</f>
        <v/>
      </c>
      <c r="X786" s="13">
        <f>N786/Projection!$D$24</f>
        <v/>
      </c>
      <c r="Y786" s="13">
        <f>O786/Projection!$E$24</f>
        <v/>
      </c>
      <c r="Z786" s="13">
        <f>P786/Projection!$F$24</f>
        <v/>
      </c>
      <c r="AA786" s="13">
        <f>Q786/Projection!$G$24</f>
        <v/>
      </c>
      <c r="AB786" s="13">
        <f>R786/Projection!$H$24</f>
        <v/>
      </c>
      <c r="AC786" s="13">
        <f>S786/Projection!$I$24</f>
        <v/>
      </c>
      <c r="AD786" s="13">
        <f>T786/Projection!$J$24</f>
        <v/>
      </c>
      <c r="AE786" s="13">
        <f>U786/Projection!$K$24</f>
        <v/>
      </c>
      <c r="AF786" s="13">
        <f>V786/Projection!$L$24</f>
        <v/>
      </c>
      <c r="AG786" s="13">
        <f>MIN(W786:AF786)</f>
        <v/>
      </c>
    </row>
    <row r="787">
      <c r="B787" s="2" t="n">
        <v>774</v>
      </c>
      <c r="C787" s="20" t="n">
        <v>1.742109</v>
      </c>
      <c r="D787" s="20" t="n">
        <v>-0.854181</v>
      </c>
      <c r="E787" s="20" t="n">
        <v>-0.938758</v>
      </c>
      <c r="F787" s="20" t="n">
        <v>-0.785048</v>
      </c>
      <c r="G787" s="20" t="n">
        <v>1.365803</v>
      </c>
      <c r="H787" s="20" t="n">
        <v>-1.143542</v>
      </c>
      <c r="I787" s="20" t="n">
        <v>0.22377</v>
      </c>
      <c r="J787" s="20" t="n">
        <v>0.907778</v>
      </c>
      <c r="K787" s="20" t="n">
        <v>1.42554</v>
      </c>
      <c r="L787" s="20" t="n">
        <v>1.414783</v>
      </c>
      <c r="M787" s="17">
        <f>Projection!$C$13*EXP($C$5+SQRT($C$4)*C787)+(Projection!$C$20+MAX(0,Projection!$C$14-Projection!$C$13)/Projection!$C$4-Projection!$C$21)*EXP($C$5+SQRT($C$4)*C787)^0.5</f>
        <v/>
      </c>
      <c r="N787" s="17">
        <f>M787*EXP($C$5+SQRT($C$4)*D787)+(Projection!$D$20+MAX(0,Projection!$C$24-M787)/Projection!$C$4-Projection!$D$21)*EXP($C$5+SQRT($C$4)*D787)^0.5</f>
        <v/>
      </c>
      <c r="O787" s="17">
        <f>N787*EXP($C$5+SQRT($C$4)*E787)+(Projection!$E$20+MAX(0,Projection!$D$24-N787)/Projection!$C$4-Projection!$E$21)*EXP($C$5+SQRT($C$4)*E787)^0.5</f>
        <v/>
      </c>
      <c r="P787" s="17">
        <f>O787*EXP($C$5+SQRT($C$4)*F787)+(Projection!$F$20+MAX(0,Projection!$E$24-O787)/Projection!$C$4-Projection!$F$21)*EXP($C$5+SQRT($C$4)*F787)^0.5</f>
        <v/>
      </c>
      <c r="Q787" s="17">
        <f>P787*EXP($C$5+SQRT($C$4)*G787)+(Projection!$G$20+MAX(0,Projection!$F$24-P787)/Projection!$C$4-Projection!$G$21)*EXP($C$5+SQRT($C$4)*G787)^0.5</f>
        <v/>
      </c>
      <c r="R787" s="17">
        <f>Q787*EXP($C$5+SQRT($C$4)*H787)+(Projection!$H$20+MAX(0,Projection!$G$24-Q787)/Projection!$C$4-Projection!$H$21)*EXP($C$5+SQRT($C$4)*H787)^0.5</f>
        <v/>
      </c>
      <c r="S787" s="17">
        <f>R787*EXP($C$5+SQRT($C$4)*I787)+(Projection!$I$20+MAX(0,Projection!$H$24-R787)/Projection!$C$4-Projection!$I$21)*EXP($C$5+SQRT($C$4)*I787)^0.5</f>
        <v/>
      </c>
      <c r="T787" s="17">
        <f>S787*EXP($C$5+SQRT($C$4)*J787)+(Projection!$J$20+MAX(0,Projection!$I$24-S787)/Projection!$C$4-Projection!$J$21)*EXP($C$5+SQRT($C$4)*J787)^0.5</f>
        <v/>
      </c>
      <c r="U787" s="17">
        <f>T787*EXP($C$5+SQRT($C$4)*K787)+(Projection!$K$20+MAX(0,Projection!$J$24-T787)/Projection!$C$4-Projection!$K$21)*EXP($C$5+SQRT($C$4)*K787)^0.5</f>
        <v/>
      </c>
      <c r="V787" s="17">
        <f>U787*EXP($C$5+SQRT($C$4)*L787)+(Projection!$L$20+MAX(0,Projection!$K$24-U787)/Projection!$C$4-Projection!$L$21)*EXP($C$5+SQRT($C$4)*L787)^0.5</f>
        <v/>
      </c>
      <c r="W787" s="13">
        <f>M787/Projection!$C$24</f>
        <v/>
      </c>
      <c r="X787" s="13">
        <f>N787/Projection!$D$24</f>
        <v/>
      </c>
      <c r="Y787" s="13">
        <f>O787/Projection!$E$24</f>
        <v/>
      </c>
      <c r="Z787" s="13">
        <f>P787/Projection!$F$24</f>
        <v/>
      </c>
      <c r="AA787" s="13">
        <f>Q787/Projection!$G$24</f>
        <v/>
      </c>
      <c r="AB787" s="13">
        <f>R787/Projection!$H$24</f>
        <v/>
      </c>
      <c r="AC787" s="13">
        <f>S787/Projection!$I$24</f>
        <v/>
      </c>
      <c r="AD787" s="13">
        <f>T787/Projection!$J$24</f>
        <v/>
      </c>
      <c r="AE787" s="13">
        <f>U787/Projection!$K$24</f>
        <v/>
      </c>
      <c r="AF787" s="13">
        <f>V787/Projection!$L$24</f>
        <v/>
      </c>
      <c r="AG787" s="13">
        <f>MIN(W787:AF787)</f>
        <v/>
      </c>
    </row>
    <row r="788">
      <c r="B788" s="2" t="n">
        <v>775</v>
      </c>
      <c r="C788" s="20" t="n">
        <v>1.309663</v>
      </c>
      <c r="D788" s="20" t="n">
        <v>-1.268928</v>
      </c>
      <c r="E788" s="20" t="n">
        <v>0.285857</v>
      </c>
      <c r="F788" s="20" t="n">
        <v>0.807665</v>
      </c>
      <c r="G788" s="20" t="n">
        <v>0.224164</v>
      </c>
      <c r="H788" s="20" t="n">
        <v>-0.145115</v>
      </c>
      <c r="I788" s="20" t="n">
        <v>-1.762451</v>
      </c>
      <c r="J788" s="20" t="n">
        <v>0.9079390000000001</v>
      </c>
      <c r="K788" s="20" t="n">
        <v>1.34981</v>
      </c>
      <c r="L788" s="20" t="n">
        <v>1.187265</v>
      </c>
      <c r="M788" s="17">
        <f>Projection!$C$13*EXP($C$5+SQRT($C$4)*C788)+(Projection!$C$20+MAX(0,Projection!$C$14-Projection!$C$13)/Projection!$C$4-Projection!$C$21)*EXP($C$5+SQRT($C$4)*C788)^0.5</f>
        <v/>
      </c>
      <c r="N788" s="17">
        <f>M788*EXP($C$5+SQRT($C$4)*D788)+(Projection!$D$20+MAX(0,Projection!$C$24-M788)/Projection!$C$4-Projection!$D$21)*EXP($C$5+SQRT($C$4)*D788)^0.5</f>
        <v/>
      </c>
      <c r="O788" s="17">
        <f>N788*EXP($C$5+SQRT($C$4)*E788)+(Projection!$E$20+MAX(0,Projection!$D$24-N788)/Projection!$C$4-Projection!$E$21)*EXP($C$5+SQRT($C$4)*E788)^0.5</f>
        <v/>
      </c>
      <c r="P788" s="17">
        <f>O788*EXP($C$5+SQRT($C$4)*F788)+(Projection!$F$20+MAX(0,Projection!$E$24-O788)/Projection!$C$4-Projection!$F$21)*EXP($C$5+SQRT($C$4)*F788)^0.5</f>
        <v/>
      </c>
      <c r="Q788" s="17">
        <f>P788*EXP($C$5+SQRT($C$4)*G788)+(Projection!$G$20+MAX(0,Projection!$F$24-P788)/Projection!$C$4-Projection!$G$21)*EXP($C$5+SQRT($C$4)*G788)^0.5</f>
        <v/>
      </c>
      <c r="R788" s="17">
        <f>Q788*EXP($C$5+SQRT($C$4)*H788)+(Projection!$H$20+MAX(0,Projection!$G$24-Q788)/Projection!$C$4-Projection!$H$21)*EXP($C$5+SQRT($C$4)*H788)^0.5</f>
        <v/>
      </c>
      <c r="S788" s="17">
        <f>R788*EXP($C$5+SQRT($C$4)*I788)+(Projection!$I$20+MAX(0,Projection!$H$24-R788)/Projection!$C$4-Projection!$I$21)*EXP($C$5+SQRT($C$4)*I788)^0.5</f>
        <v/>
      </c>
      <c r="T788" s="17">
        <f>S788*EXP($C$5+SQRT($C$4)*J788)+(Projection!$J$20+MAX(0,Projection!$I$24-S788)/Projection!$C$4-Projection!$J$21)*EXP($C$5+SQRT($C$4)*J788)^0.5</f>
        <v/>
      </c>
      <c r="U788" s="17">
        <f>T788*EXP($C$5+SQRT($C$4)*K788)+(Projection!$K$20+MAX(0,Projection!$J$24-T788)/Projection!$C$4-Projection!$K$21)*EXP($C$5+SQRT($C$4)*K788)^0.5</f>
        <v/>
      </c>
      <c r="V788" s="17">
        <f>U788*EXP($C$5+SQRT($C$4)*L788)+(Projection!$L$20+MAX(0,Projection!$K$24-U788)/Projection!$C$4-Projection!$L$21)*EXP($C$5+SQRT($C$4)*L788)^0.5</f>
        <v/>
      </c>
      <c r="W788" s="13">
        <f>M788/Projection!$C$24</f>
        <v/>
      </c>
      <c r="X788" s="13">
        <f>N788/Projection!$D$24</f>
        <v/>
      </c>
      <c r="Y788" s="13">
        <f>O788/Projection!$E$24</f>
        <v/>
      </c>
      <c r="Z788" s="13">
        <f>P788/Projection!$F$24</f>
        <v/>
      </c>
      <c r="AA788" s="13">
        <f>Q788/Projection!$G$24</f>
        <v/>
      </c>
      <c r="AB788" s="13">
        <f>R788/Projection!$H$24</f>
        <v/>
      </c>
      <c r="AC788" s="13">
        <f>S788/Projection!$I$24</f>
        <v/>
      </c>
      <c r="AD788" s="13">
        <f>T788/Projection!$J$24</f>
        <v/>
      </c>
      <c r="AE788" s="13">
        <f>U788/Projection!$K$24</f>
        <v/>
      </c>
      <c r="AF788" s="13">
        <f>V788/Projection!$L$24</f>
        <v/>
      </c>
      <c r="AG788" s="13">
        <f>MIN(W788:AF788)</f>
        <v/>
      </c>
    </row>
    <row r="789">
      <c r="B789" s="2" t="n">
        <v>776</v>
      </c>
      <c r="C789" s="20" t="n">
        <v>-0.050055</v>
      </c>
      <c r="D789" s="20" t="n">
        <v>-1.007008</v>
      </c>
      <c r="E789" s="20" t="n">
        <v>-1.030516</v>
      </c>
      <c r="F789" s="20" t="n">
        <v>1.216181</v>
      </c>
      <c r="G789" s="20" t="n">
        <v>-1.098483</v>
      </c>
      <c r="H789" s="20" t="n">
        <v>-0.31519</v>
      </c>
      <c r="I789" s="20" t="n">
        <v>-1.524424</v>
      </c>
      <c r="J789" s="20" t="n">
        <v>-0.178687</v>
      </c>
      <c r="K789" s="20" t="n">
        <v>-0.799962</v>
      </c>
      <c r="L789" s="20" t="n">
        <v>1.357143</v>
      </c>
      <c r="M789" s="17">
        <f>Projection!$C$13*EXP($C$5+SQRT($C$4)*C789)+(Projection!$C$20+MAX(0,Projection!$C$14-Projection!$C$13)/Projection!$C$4-Projection!$C$21)*EXP($C$5+SQRT($C$4)*C789)^0.5</f>
        <v/>
      </c>
      <c r="N789" s="17">
        <f>M789*EXP($C$5+SQRT($C$4)*D789)+(Projection!$D$20+MAX(0,Projection!$C$24-M789)/Projection!$C$4-Projection!$D$21)*EXP($C$5+SQRT($C$4)*D789)^0.5</f>
        <v/>
      </c>
      <c r="O789" s="17">
        <f>N789*EXP($C$5+SQRT($C$4)*E789)+(Projection!$E$20+MAX(0,Projection!$D$24-N789)/Projection!$C$4-Projection!$E$21)*EXP($C$5+SQRT($C$4)*E789)^0.5</f>
        <v/>
      </c>
      <c r="P789" s="17">
        <f>O789*EXP($C$5+SQRT($C$4)*F789)+(Projection!$F$20+MAX(0,Projection!$E$24-O789)/Projection!$C$4-Projection!$F$21)*EXP($C$5+SQRT($C$4)*F789)^0.5</f>
        <v/>
      </c>
      <c r="Q789" s="17">
        <f>P789*EXP($C$5+SQRT($C$4)*G789)+(Projection!$G$20+MAX(0,Projection!$F$24-P789)/Projection!$C$4-Projection!$G$21)*EXP($C$5+SQRT($C$4)*G789)^0.5</f>
        <v/>
      </c>
      <c r="R789" s="17">
        <f>Q789*EXP($C$5+SQRT($C$4)*H789)+(Projection!$H$20+MAX(0,Projection!$G$24-Q789)/Projection!$C$4-Projection!$H$21)*EXP($C$5+SQRT($C$4)*H789)^0.5</f>
        <v/>
      </c>
      <c r="S789" s="17">
        <f>R789*EXP($C$5+SQRT($C$4)*I789)+(Projection!$I$20+MAX(0,Projection!$H$24-R789)/Projection!$C$4-Projection!$I$21)*EXP($C$5+SQRT($C$4)*I789)^0.5</f>
        <v/>
      </c>
      <c r="T789" s="17">
        <f>S789*EXP($C$5+SQRT($C$4)*J789)+(Projection!$J$20+MAX(0,Projection!$I$24-S789)/Projection!$C$4-Projection!$J$21)*EXP($C$5+SQRT($C$4)*J789)^0.5</f>
        <v/>
      </c>
      <c r="U789" s="17">
        <f>T789*EXP($C$5+SQRT($C$4)*K789)+(Projection!$K$20+MAX(0,Projection!$J$24-T789)/Projection!$C$4-Projection!$K$21)*EXP($C$5+SQRT($C$4)*K789)^0.5</f>
        <v/>
      </c>
      <c r="V789" s="17">
        <f>U789*EXP($C$5+SQRT($C$4)*L789)+(Projection!$L$20+MAX(0,Projection!$K$24-U789)/Projection!$C$4-Projection!$L$21)*EXP($C$5+SQRT($C$4)*L789)^0.5</f>
        <v/>
      </c>
      <c r="W789" s="13">
        <f>M789/Projection!$C$24</f>
        <v/>
      </c>
      <c r="X789" s="13">
        <f>N789/Projection!$D$24</f>
        <v/>
      </c>
      <c r="Y789" s="13">
        <f>O789/Projection!$E$24</f>
        <v/>
      </c>
      <c r="Z789" s="13">
        <f>P789/Projection!$F$24</f>
        <v/>
      </c>
      <c r="AA789" s="13">
        <f>Q789/Projection!$G$24</f>
        <v/>
      </c>
      <c r="AB789" s="13">
        <f>R789/Projection!$H$24</f>
        <v/>
      </c>
      <c r="AC789" s="13">
        <f>S789/Projection!$I$24</f>
        <v/>
      </c>
      <c r="AD789" s="13">
        <f>T789/Projection!$J$24</f>
        <v/>
      </c>
      <c r="AE789" s="13">
        <f>U789/Projection!$K$24</f>
        <v/>
      </c>
      <c r="AF789" s="13">
        <f>V789/Projection!$L$24</f>
        <v/>
      </c>
      <c r="AG789" s="13">
        <f>MIN(W789:AF789)</f>
        <v/>
      </c>
    </row>
    <row r="790">
      <c r="B790" s="2" t="n">
        <v>777</v>
      </c>
      <c r="C790" s="20" t="n">
        <v>1.011829</v>
      </c>
      <c r="D790" s="20" t="n">
        <v>-0.837693</v>
      </c>
      <c r="E790" s="20" t="n">
        <v>-0.850727</v>
      </c>
      <c r="F790" s="20" t="n">
        <v>0.083832</v>
      </c>
      <c r="G790" s="20" t="n">
        <v>0.996174</v>
      </c>
      <c r="H790" s="20" t="n">
        <v>0.249423</v>
      </c>
      <c r="I790" s="20" t="n">
        <v>-0.461298</v>
      </c>
      <c r="J790" s="20" t="n">
        <v>0.158788</v>
      </c>
      <c r="K790" s="20" t="n">
        <v>0.492147</v>
      </c>
      <c r="L790" s="20" t="n">
        <v>-0.108394</v>
      </c>
      <c r="M790" s="17">
        <f>Projection!$C$13*EXP($C$5+SQRT($C$4)*C790)+(Projection!$C$20+MAX(0,Projection!$C$14-Projection!$C$13)/Projection!$C$4-Projection!$C$21)*EXP($C$5+SQRT($C$4)*C790)^0.5</f>
        <v/>
      </c>
      <c r="N790" s="17">
        <f>M790*EXP($C$5+SQRT($C$4)*D790)+(Projection!$D$20+MAX(0,Projection!$C$24-M790)/Projection!$C$4-Projection!$D$21)*EXP($C$5+SQRT($C$4)*D790)^0.5</f>
        <v/>
      </c>
      <c r="O790" s="17">
        <f>N790*EXP($C$5+SQRT($C$4)*E790)+(Projection!$E$20+MAX(0,Projection!$D$24-N790)/Projection!$C$4-Projection!$E$21)*EXP($C$5+SQRT($C$4)*E790)^0.5</f>
        <v/>
      </c>
      <c r="P790" s="17">
        <f>O790*EXP($C$5+SQRT($C$4)*F790)+(Projection!$F$20+MAX(0,Projection!$E$24-O790)/Projection!$C$4-Projection!$F$21)*EXP($C$5+SQRT($C$4)*F790)^0.5</f>
        <v/>
      </c>
      <c r="Q790" s="17">
        <f>P790*EXP($C$5+SQRT($C$4)*G790)+(Projection!$G$20+MAX(0,Projection!$F$24-P790)/Projection!$C$4-Projection!$G$21)*EXP($C$5+SQRT($C$4)*G790)^0.5</f>
        <v/>
      </c>
      <c r="R790" s="17">
        <f>Q790*EXP($C$5+SQRT($C$4)*H790)+(Projection!$H$20+MAX(0,Projection!$G$24-Q790)/Projection!$C$4-Projection!$H$21)*EXP($C$5+SQRT($C$4)*H790)^0.5</f>
        <v/>
      </c>
      <c r="S790" s="17">
        <f>R790*EXP($C$5+SQRT($C$4)*I790)+(Projection!$I$20+MAX(0,Projection!$H$24-R790)/Projection!$C$4-Projection!$I$21)*EXP($C$5+SQRT($C$4)*I790)^0.5</f>
        <v/>
      </c>
      <c r="T790" s="17">
        <f>S790*EXP($C$5+SQRT($C$4)*J790)+(Projection!$J$20+MAX(0,Projection!$I$24-S790)/Projection!$C$4-Projection!$J$21)*EXP($C$5+SQRT($C$4)*J790)^0.5</f>
        <v/>
      </c>
      <c r="U790" s="17">
        <f>T790*EXP($C$5+SQRT($C$4)*K790)+(Projection!$K$20+MAX(0,Projection!$J$24-T790)/Projection!$C$4-Projection!$K$21)*EXP($C$5+SQRT($C$4)*K790)^0.5</f>
        <v/>
      </c>
      <c r="V790" s="17">
        <f>U790*EXP($C$5+SQRT($C$4)*L790)+(Projection!$L$20+MAX(0,Projection!$K$24-U790)/Projection!$C$4-Projection!$L$21)*EXP($C$5+SQRT($C$4)*L790)^0.5</f>
        <v/>
      </c>
      <c r="W790" s="13">
        <f>M790/Projection!$C$24</f>
        <v/>
      </c>
      <c r="X790" s="13">
        <f>N790/Projection!$D$24</f>
        <v/>
      </c>
      <c r="Y790" s="13">
        <f>O790/Projection!$E$24</f>
        <v/>
      </c>
      <c r="Z790" s="13">
        <f>P790/Projection!$F$24</f>
        <v/>
      </c>
      <c r="AA790" s="13">
        <f>Q790/Projection!$G$24</f>
        <v/>
      </c>
      <c r="AB790" s="13">
        <f>R790/Projection!$H$24</f>
        <v/>
      </c>
      <c r="AC790" s="13">
        <f>S790/Projection!$I$24</f>
        <v/>
      </c>
      <c r="AD790" s="13">
        <f>T790/Projection!$J$24</f>
        <v/>
      </c>
      <c r="AE790" s="13">
        <f>U790/Projection!$K$24</f>
        <v/>
      </c>
      <c r="AF790" s="13">
        <f>V790/Projection!$L$24</f>
        <v/>
      </c>
      <c r="AG790" s="13">
        <f>MIN(W790:AF790)</f>
        <v/>
      </c>
    </row>
    <row r="791">
      <c r="B791" s="2" t="n">
        <v>778</v>
      </c>
      <c r="C791" s="20" t="n">
        <v>0.690074</v>
      </c>
      <c r="D791" s="20" t="n">
        <v>-1.487325</v>
      </c>
      <c r="E791" s="20" t="n">
        <v>0.359927</v>
      </c>
      <c r="F791" s="20" t="n">
        <v>-0.594627</v>
      </c>
      <c r="G791" s="20" t="n">
        <v>-0.288846</v>
      </c>
      <c r="H791" s="20" t="n">
        <v>-0.508296</v>
      </c>
      <c r="I791" s="20" t="n">
        <v>1.112289</v>
      </c>
      <c r="J791" s="20" t="n">
        <v>-2.131848</v>
      </c>
      <c r="K791" s="20" t="n">
        <v>-0.370074</v>
      </c>
      <c r="L791" s="20" t="n">
        <v>-2.02157</v>
      </c>
      <c r="M791" s="17">
        <f>Projection!$C$13*EXP($C$5+SQRT($C$4)*C791)+(Projection!$C$20+MAX(0,Projection!$C$14-Projection!$C$13)/Projection!$C$4-Projection!$C$21)*EXP($C$5+SQRT($C$4)*C791)^0.5</f>
        <v/>
      </c>
      <c r="N791" s="17">
        <f>M791*EXP($C$5+SQRT($C$4)*D791)+(Projection!$D$20+MAX(0,Projection!$C$24-M791)/Projection!$C$4-Projection!$D$21)*EXP($C$5+SQRT($C$4)*D791)^0.5</f>
        <v/>
      </c>
      <c r="O791" s="17">
        <f>N791*EXP($C$5+SQRT($C$4)*E791)+(Projection!$E$20+MAX(0,Projection!$D$24-N791)/Projection!$C$4-Projection!$E$21)*EXP($C$5+SQRT($C$4)*E791)^0.5</f>
        <v/>
      </c>
      <c r="P791" s="17">
        <f>O791*EXP($C$5+SQRT($C$4)*F791)+(Projection!$F$20+MAX(0,Projection!$E$24-O791)/Projection!$C$4-Projection!$F$21)*EXP($C$5+SQRT($C$4)*F791)^0.5</f>
        <v/>
      </c>
      <c r="Q791" s="17">
        <f>P791*EXP($C$5+SQRT($C$4)*G791)+(Projection!$G$20+MAX(0,Projection!$F$24-P791)/Projection!$C$4-Projection!$G$21)*EXP($C$5+SQRT($C$4)*G791)^0.5</f>
        <v/>
      </c>
      <c r="R791" s="17">
        <f>Q791*EXP($C$5+SQRT($C$4)*H791)+(Projection!$H$20+MAX(0,Projection!$G$24-Q791)/Projection!$C$4-Projection!$H$21)*EXP($C$5+SQRT($C$4)*H791)^0.5</f>
        <v/>
      </c>
      <c r="S791" s="17">
        <f>R791*EXP($C$5+SQRT($C$4)*I791)+(Projection!$I$20+MAX(0,Projection!$H$24-R791)/Projection!$C$4-Projection!$I$21)*EXP($C$5+SQRT($C$4)*I791)^0.5</f>
        <v/>
      </c>
      <c r="T791" s="17">
        <f>S791*EXP($C$5+SQRT($C$4)*J791)+(Projection!$J$20+MAX(0,Projection!$I$24-S791)/Projection!$C$4-Projection!$J$21)*EXP($C$5+SQRT($C$4)*J791)^0.5</f>
        <v/>
      </c>
      <c r="U791" s="17">
        <f>T791*EXP($C$5+SQRT($C$4)*K791)+(Projection!$K$20+MAX(0,Projection!$J$24-T791)/Projection!$C$4-Projection!$K$21)*EXP($C$5+SQRT($C$4)*K791)^0.5</f>
        <v/>
      </c>
      <c r="V791" s="17">
        <f>U791*EXP($C$5+SQRT($C$4)*L791)+(Projection!$L$20+MAX(0,Projection!$K$24-U791)/Projection!$C$4-Projection!$L$21)*EXP($C$5+SQRT($C$4)*L791)^0.5</f>
        <v/>
      </c>
      <c r="W791" s="13">
        <f>M791/Projection!$C$24</f>
        <v/>
      </c>
      <c r="X791" s="13">
        <f>N791/Projection!$D$24</f>
        <v/>
      </c>
      <c r="Y791" s="13">
        <f>O791/Projection!$E$24</f>
        <v/>
      </c>
      <c r="Z791" s="13">
        <f>P791/Projection!$F$24</f>
        <v/>
      </c>
      <c r="AA791" s="13">
        <f>Q791/Projection!$G$24</f>
        <v/>
      </c>
      <c r="AB791" s="13">
        <f>R791/Projection!$H$24</f>
        <v/>
      </c>
      <c r="AC791" s="13">
        <f>S791/Projection!$I$24</f>
        <v/>
      </c>
      <c r="AD791" s="13">
        <f>T791/Projection!$J$24</f>
        <v/>
      </c>
      <c r="AE791" s="13">
        <f>U791/Projection!$K$24</f>
        <v/>
      </c>
      <c r="AF791" s="13">
        <f>V791/Projection!$L$24</f>
        <v/>
      </c>
      <c r="AG791" s="13">
        <f>MIN(W791:AF791)</f>
        <v/>
      </c>
    </row>
    <row r="792">
      <c r="B792" s="2" t="n">
        <v>779</v>
      </c>
      <c r="C792" s="20" t="n">
        <v>-0.411093</v>
      </c>
      <c r="D792" s="20" t="n">
        <v>-0.455539</v>
      </c>
      <c r="E792" s="20" t="n">
        <v>1.497043</v>
      </c>
      <c r="F792" s="20" t="n">
        <v>-0.190596</v>
      </c>
      <c r="G792" s="20" t="n">
        <v>0.374107</v>
      </c>
      <c r="H792" s="20" t="n">
        <v>0.078081</v>
      </c>
      <c r="I792" s="20" t="n">
        <v>-0.189853</v>
      </c>
      <c r="J792" s="20" t="n">
        <v>-0.483636</v>
      </c>
      <c r="K792" s="20" t="n">
        <v>-0.486859</v>
      </c>
      <c r="L792" s="20" t="n">
        <v>-0.745926</v>
      </c>
      <c r="M792" s="17">
        <f>Projection!$C$13*EXP($C$5+SQRT($C$4)*C792)+(Projection!$C$20+MAX(0,Projection!$C$14-Projection!$C$13)/Projection!$C$4-Projection!$C$21)*EXP($C$5+SQRT($C$4)*C792)^0.5</f>
        <v/>
      </c>
      <c r="N792" s="17">
        <f>M792*EXP($C$5+SQRT($C$4)*D792)+(Projection!$D$20+MAX(0,Projection!$C$24-M792)/Projection!$C$4-Projection!$D$21)*EXP($C$5+SQRT($C$4)*D792)^0.5</f>
        <v/>
      </c>
      <c r="O792" s="17">
        <f>N792*EXP($C$5+SQRT($C$4)*E792)+(Projection!$E$20+MAX(0,Projection!$D$24-N792)/Projection!$C$4-Projection!$E$21)*EXP($C$5+SQRT($C$4)*E792)^0.5</f>
        <v/>
      </c>
      <c r="P792" s="17">
        <f>O792*EXP($C$5+SQRT($C$4)*F792)+(Projection!$F$20+MAX(0,Projection!$E$24-O792)/Projection!$C$4-Projection!$F$21)*EXP($C$5+SQRT($C$4)*F792)^0.5</f>
        <v/>
      </c>
      <c r="Q792" s="17">
        <f>P792*EXP($C$5+SQRT($C$4)*G792)+(Projection!$G$20+MAX(0,Projection!$F$24-P792)/Projection!$C$4-Projection!$G$21)*EXP($C$5+SQRT($C$4)*G792)^0.5</f>
        <v/>
      </c>
      <c r="R792" s="17">
        <f>Q792*EXP($C$5+SQRT($C$4)*H792)+(Projection!$H$20+MAX(0,Projection!$G$24-Q792)/Projection!$C$4-Projection!$H$21)*EXP($C$5+SQRT($C$4)*H792)^0.5</f>
        <v/>
      </c>
      <c r="S792" s="17">
        <f>R792*EXP($C$5+SQRT($C$4)*I792)+(Projection!$I$20+MAX(0,Projection!$H$24-R792)/Projection!$C$4-Projection!$I$21)*EXP($C$5+SQRT($C$4)*I792)^0.5</f>
        <v/>
      </c>
      <c r="T792" s="17">
        <f>S792*EXP($C$5+SQRT($C$4)*J792)+(Projection!$J$20+MAX(0,Projection!$I$24-S792)/Projection!$C$4-Projection!$J$21)*EXP($C$5+SQRT($C$4)*J792)^0.5</f>
        <v/>
      </c>
      <c r="U792" s="17">
        <f>T792*EXP($C$5+SQRT($C$4)*K792)+(Projection!$K$20+MAX(0,Projection!$J$24-T792)/Projection!$C$4-Projection!$K$21)*EXP($C$5+SQRT($C$4)*K792)^0.5</f>
        <v/>
      </c>
      <c r="V792" s="17">
        <f>U792*EXP($C$5+SQRT($C$4)*L792)+(Projection!$L$20+MAX(0,Projection!$K$24-U792)/Projection!$C$4-Projection!$L$21)*EXP($C$5+SQRT($C$4)*L792)^0.5</f>
        <v/>
      </c>
      <c r="W792" s="13">
        <f>M792/Projection!$C$24</f>
        <v/>
      </c>
      <c r="X792" s="13">
        <f>N792/Projection!$D$24</f>
        <v/>
      </c>
      <c r="Y792" s="13">
        <f>O792/Projection!$E$24</f>
        <v/>
      </c>
      <c r="Z792" s="13">
        <f>P792/Projection!$F$24</f>
        <v/>
      </c>
      <c r="AA792" s="13">
        <f>Q792/Projection!$G$24</f>
        <v/>
      </c>
      <c r="AB792" s="13">
        <f>R792/Projection!$H$24</f>
        <v/>
      </c>
      <c r="AC792" s="13">
        <f>S792/Projection!$I$24</f>
        <v/>
      </c>
      <c r="AD792" s="13">
        <f>T792/Projection!$J$24</f>
        <v/>
      </c>
      <c r="AE792" s="13">
        <f>U792/Projection!$K$24</f>
        <v/>
      </c>
      <c r="AF792" s="13">
        <f>V792/Projection!$L$24</f>
        <v/>
      </c>
      <c r="AG792" s="13">
        <f>MIN(W792:AF792)</f>
        <v/>
      </c>
    </row>
    <row r="793">
      <c r="B793" s="2" t="n">
        <v>780</v>
      </c>
      <c r="C793" s="20" t="n">
        <v>-0.041808</v>
      </c>
      <c r="D793" s="20" t="n">
        <v>0.562733</v>
      </c>
      <c r="E793" s="20" t="n">
        <v>0.470653</v>
      </c>
      <c r="F793" s="20" t="n">
        <v>-0.075137</v>
      </c>
      <c r="G793" s="20" t="n">
        <v>-1.117101</v>
      </c>
      <c r="H793" s="20" t="n">
        <v>0.499012</v>
      </c>
      <c r="I793" s="20" t="n">
        <v>0.364139</v>
      </c>
      <c r="J793" s="20" t="n">
        <v>-1.002061</v>
      </c>
      <c r="K793" s="20" t="n">
        <v>-1.71607</v>
      </c>
      <c r="L793" s="20" t="n">
        <v>0.855119</v>
      </c>
      <c r="M793" s="17">
        <f>Projection!$C$13*EXP($C$5+SQRT($C$4)*C793)+(Projection!$C$20+MAX(0,Projection!$C$14-Projection!$C$13)/Projection!$C$4-Projection!$C$21)*EXP($C$5+SQRT($C$4)*C793)^0.5</f>
        <v/>
      </c>
      <c r="N793" s="17">
        <f>M793*EXP($C$5+SQRT($C$4)*D793)+(Projection!$D$20+MAX(0,Projection!$C$24-M793)/Projection!$C$4-Projection!$D$21)*EXP($C$5+SQRT($C$4)*D793)^0.5</f>
        <v/>
      </c>
      <c r="O793" s="17">
        <f>N793*EXP($C$5+SQRT($C$4)*E793)+(Projection!$E$20+MAX(0,Projection!$D$24-N793)/Projection!$C$4-Projection!$E$21)*EXP($C$5+SQRT($C$4)*E793)^0.5</f>
        <v/>
      </c>
      <c r="P793" s="17">
        <f>O793*EXP($C$5+SQRT($C$4)*F793)+(Projection!$F$20+MAX(0,Projection!$E$24-O793)/Projection!$C$4-Projection!$F$21)*EXP($C$5+SQRT($C$4)*F793)^0.5</f>
        <v/>
      </c>
      <c r="Q793" s="17">
        <f>P793*EXP($C$5+SQRT($C$4)*G793)+(Projection!$G$20+MAX(0,Projection!$F$24-P793)/Projection!$C$4-Projection!$G$21)*EXP($C$5+SQRT($C$4)*G793)^0.5</f>
        <v/>
      </c>
      <c r="R793" s="17">
        <f>Q793*EXP($C$5+SQRT($C$4)*H793)+(Projection!$H$20+MAX(0,Projection!$G$24-Q793)/Projection!$C$4-Projection!$H$21)*EXP($C$5+SQRT($C$4)*H793)^0.5</f>
        <v/>
      </c>
      <c r="S793" s="17">
        <f>R793*EXP($C$5+SQRT($C$4)*I793)+(Projection!$I$20+MAX(0,Projection!$H$24-R793)/Projection!$C$4-Projection!$I$21)*EXP($C$5+SQRT($C$4)*I793)^0.5</f>
        <v/>
      </c>
      <c r="T793" s="17">
        <f>S793*EXP($C$5+SQRT($C$4)*J793)+(Projection!$J$20+MAX(0,Projection!$I$24-S793)/Projection!$C$4-Projection!$J$21)*EXP($C$5+SQRT($C$4)*J793)^0.5</f>
        <v/>
      </c>
      <c r="U793" s="17">
        <f>T793*EXP($C$5+SQRT($C$4)*K793)+(Projection!$K$20+MAX(0,Projection!$J$24-T793)/Projection!$C$4-Projection!$K$21)*EXP($C$5+SQRT($C$4)*K793)^0.5</f>
        <v/>
      </c>
      <c r="V793" s="17">
        <f>U793*EXP($C$5+SQRT($C$4)*L793)+(Projection!$L$20+MAX(0,Projection!$K$24-U793)/Projection!$C$4-Projection!$L$21)*EXP($C$5+SQRT($C$4)*L793)^0.5</f>
        <v/>
      </c>
      <c r="W793" s="13">
        <f>M793/Projection!$C$24</f>
        <v/>
      </c>
      <c r="X793" s="13">
        <f>N793/Projection!$D$24</f>
        <v/>
      </c>
      <c r="Y793" s="13">
        <f>O793/Projection!$E$24</f>
        <v/>
      </c>
      <c r="Z793" s="13">
        <f>P793/Projection!$F$24</f>
        <v/>
      </c>
      <c r="AA793" s="13">
        <f>Q793/Projection!$G$24</f>
        <v/>
      </c>
      <c r="AB793" s="13">
        <f>R793/Projection!$H$24</f>
        <v/>
      </c>
      <c r="AC793" s="13">
        <f>S793/Projection!$I$24</f>
        <v/>
      </c>
      <c r="AD793" s="13">
        <f>T793/Projection!$J$24</f>
        <v/>
      </c>
      <c r="AE793" s="13">
        <f>U793/Projection!$K$24</f>
        <v/>
      </c>
      <c r="AF793" s="13">
        <f>V793/Projection!$L$24</f>
        <v/>
      </c>
      <c r="AG793" s="13">
        <f>MIN(W793:AF793)</f>
        <v/>
      </c>
    </row>
    <row r="794">
      <c r="B794" s="2" t="n">
        <v>781</v>
      </c>
      <c r="C794" s="20" t="n">
        <v>-0.698893</v>
      </c>
      <c r="D794" s="20" t="n">
        <v>1.682866</v>
      </c>
      <c r="E794" s="20" t="n">
        <v>-0.49149</v>
      </c>
      <c r="F794" s="20" t="n">
        <v>0.906487</v>
      </c>
      <c r="G794" s="20" t="n">
        <v>2.141215</v>
      </c>
      <c r="H794" s="20" t="n">
        <v>0.247664</v>
      </c>
      <c r="I794" s="20" t="n">
        <v>-0.164014</v>
      </c>
      <c r="J794" s="20" t="n">
        <v>-0.644149</v>
      </c>
      <c r="K794" s="20" t="n">
        <v>0.9938090000000001</v>
      </c>
      <c r="L794" s="20" t="n">
        <v>-0.860049</v>
      </c>
      <c r="M794" s="17">
        <f>Projection!$C$13*EXP($C$5+SQRT($C$4)*C794)+(Projection!$C$20+MAX(0,Projection!$C$14-Projection!$C$13)/Projection!$C$4-Projection!$C$21)*EXP($C$5+SQRT($C$4)*C794)^0.5</f>
        <v/>
      </c>
      <c r="N794" s="17">
        <f>M794*EXP($C$5+SQRT($C$4)*D794)+(Projection!$D$20+MAX(0,Projection!$C$24-M794)/Projection!$C$4-Projection!$D$21)*EXP($C$5+SQRT($C$4)*D794)^0.5</f>
        <v/>
      </c>
      <c r="O794" s="17">
        <f>N794*EXP($C$5+SQRT($C$4)*E794)+(Projection!$E$20+MAX(0,Projection!$D$24-N794)/Projection!$C$4-Projection!$E$21)*EXP($C$5+SQRT($C$4)*E794)^0.5</f>
        <v/>
      </c>
      <c r="P794" s="17">
        <f>O794*EXP($C$5+SQRT($C$4)*F794)+(Projection!$F$20+MAX(0,Projection!$E$24-O794)/Projection!$C$4-Projection!$F$21)*EXP($C$5+SQRT($C$4)*F794)^0.5</f>
        <v/>
      </c>
      <c r="Q794" s="17">
        <f>P794*EXP($C$5+SQRT($C$4)*G794)+(Projection!$G$20+MAX(0,Projection!$F$24-P794)/Projection!$C$4-Projection!$G$21)*EXP($C$5+SQRT($C$4)*G794)^0.5</f>
        <v/>
      </c>
      <c r="R794" s="17">
        <f>Q794*EXP($C$5+SQRT($C$4)*H794)+(Projection!$H$20+MAX(0,Projection!$G$24-Q794)/Projection!$C$4-Projection!$H$21)*EXP($C$5+SQRT($C$4)*H794)^0.5</f>
        <v/>
      </c>
      <c r="S794" s="17">
        <f>R794*EXP($C$5+SQRT($C$4)*I794)+(Projection!$I$20+MAX(0,Projection!$H$24-R794)/Projection!$C$4-Projection!$I$21)*EXP($C$5+SQRT($C$4)*I794)^0.5</f>
        <v/>
      </c>
      <c r="T794" s="17">
        <f>S794*EXP($C$5+SQRT($C$4)*J794)+(Projection!$J$20+MAX(0,Projection!$I$24-S794)/Projection!$C$4-Projection!$J$21)*EXP($C$5+SQRT($C$4)*J794)^0.5</f>
        <v/>
      </c>
      <c r="U794" s="17">
        <f>T794*EXP($C$5+SQRT($C$4)*K794)+(Projection!$K$20+MAX(0,Projection!$J$24-T794)/Projection!$C$4-Projection!$K$21)*EXP($C$5+SQRT($C$4)*K794)^0.5</f>
        <v/>
      </c>
      <c r="V794" s="17">
        <f>U794*EXP($C$5+SQRT($C$4)*L794)+(Projection!$L$20+MAX(0,Projection!$K$24-U794)/Projection!$C$4-Projection!$L$21)*EXP($C$5+SQRT($C$4)*L794)^0.5</f>
        <v/>
      </c>
      <c r="W794" s="13">
        <f>M794/Projection!$C$24</f>
        <v/>
      </c>
      <c r="X794" s="13">
        <f>N794/Projection!$D$24</f>
        <v/>
      </c>
      <c r="Y794" s="13">
        <f>O794/Projection!$E$24</f>
        <v/>
      </c>
      <c r="Z794" s="13">
        <f>P794/Projection!$F$24</f>
        <v/>
      </c>
      <c r="AA794" s="13">
        <f>Q794/Projection!$G$24</f>
        <v/>
      </c>
      <c r="AB794" s="13">
        <f>R794/Projection!$H$24</f>
        <v/>
      </c>
      <c r="AC794" s="13">
        <f>S794/Projection!$I$24</f>
        <v/>
      </c>
      <c r="AD794" s="13">
        <f>T794/Projection!$J$24</f>
        <v/>
      </c>
      <c r="AE794" s="13">
        <f>U794/Projection!$K$24</f>
        <v/>
      </c>
      <c r="AF794" s="13">
        <f>V794/Projection!$L$24</f>
        <v/>
      </c>
      <c r="AG794" s="13">
        <f>MIN(W794:AF794)</f>
        <v/>
      </c>
    </row>
    <row r="795">
      <c r="B795" s="2" t="n">
        <v>782</v>
      </c>
      <c r="C795" s="20" t="n">
        <v>0.137486</v>
      </c>
      <c r="D795" s="20" t="n">
        <v>-0.06686</v>
      </c>
      <c r="E795" s="20" t="n">
        <v>0.926633</v>
      </c>
      <c r="F795" s="20" t="n">
        <v>-0.843073</v>
      </c>
      <c r="G795" s="20" t="n">
        <v>0.70161</v>
      </c>
      <c r="H795" s="20" t="n">
        <v>2.013696</v>
      </c>
      <c r="I795" s="20" t="n">
        <v>0.052759</v>
      </c>
      <c r="J795" s="20" t="n">
        <v>-0.957631</v>
      </c>
      <c r="K795" s="20" t="n">
        <v>-0.046219</v>
      </c>
      <c r="L795" s="20" t="n">
        <v>-1.168974</v>
      </c>
      <c r="M795" s="17">
        <f>Projection!$C$13*EXP($C$5+SQRT($C$4)*C795)+(Projection!$C$20+MAX(0,Projection!$C$14-Projection!$C$13)/Projection!$C$4-Projection!$C$21)*EXP($C$5+SQRT($C$4)*C795)^0.5</f>
        <v/>
      </c>
      <c r="N795" s="17">
        <f>M795*EXP($C$5+SQRT($C$4)*D795)+(Projection!$D$20+MAX(0,Projection!$C$24-M795)/Projection!$C$4-Projection!$D$21)*EXP($C$5+SQRT($C$4)*D795)^0.5</f>
        <v/>
      </c>
      <c r="O795" s="17">
        <f>N795*EXP($C$5+SQRT($C$4)*E795)+(Projection!$E$20+MAX(0,Projection!$D$24-N795)/Projection!$C$4-Projection!$E$21)*EXP($C$5+SQRT($C$4)*E795)^0.5</f>
        <v/>
      </c>
      <c r="P795" s="17">
        <f>O795*EXP($C$5+SQRT($C$4)*F795)+(Projection!$F$20+MAX(0,Projection!$E$24-O795)/Projection!$C$4-Projection!$F$21)*EXP($C$5+SQRT($C$4)*F795)^0.5</f>
        <v/>
      </c>
      <c r="Q795" s="17">
        <f>P795*EXP($C$5+SQRT($C$4)*G795)+(Projection!$G$20+MAX(0,Projection!$F$24-P795)/Projection!$C$4-Projection!$G$21)*EXP($C$5+SQRT($C$4)*G795)^0.5</f>
        <v/>
      </c>
      <c r="R795" s="17">
        <f>Q795*EXP($C$5+SQRT($C$4)*H795)+(Projection!$H$20+MAX(0,Projection!$G$24-Q795)/Projection!$C$4-Projection!$H$21)*EXP($C$5+SQRT($C$4)*H795)^0.5</f>
        <v/>
      </c>
      <c r="S795" s="17">
        <f>R795*EXP($C$5+SQRT($C$4)*I795)+(Projection!$I$20+MAX(0,Projection!$H$24-R795)/Projection!$C$4-Projection!$I$21)*EXP($C$5+SQRT($C$4)*I795)^0.5</f>
        <v/>
      </c>
      <c r="T795" s="17">
        <f>S795*EXP($C$5+SQRT($C$4)*J795)+(Projection!$J$20+MAX(0,Projection!$I$24-S795)/Projection!$C$4-Projection!$J$21)*EXP($C$5+SQRT($C$4)*J795)^0.5</f>
        <v/>
      </c>
      <c r="U795" s="17">
        <f>T795*EXP($C$5+SQRT($C$4)*K795)+(Projection!$K$20+MAX(0,Projection!$J$24-T795)/Projection!$C$4-Projection!$K$21)*EXP($C$5+SQRT($C$4)*K795)^0.5</f>
        <v/>
      </c>
      <c r="V795" s="17">
        <f>U795*EXP($C$5+SQRT($C$4)*L795)+(Projection!$L$20+MAX(0,Projection!$K$24-U795)/Projection!$C$4-Projection!$L$21)*EXP($C$5+SQRT($C$4)*L795)^0.5</f>
        <v/>
      </c>
      <c r="W795" s="13">
        <f>M795/Projection!$C$24</f>
        <v/>
      </c>
      <c r="X795" s="13">
        <f>N795/Projection!$D$24</f>
        <v/>
      </c>
      <c r="Y795" s="13">
        <f>O795/Projection!$E$24</f>
        <v/>
      </c>
      <c r="Z795" s="13">
        <f>P795/Projection!$F$24</f>
        <v/>
      </c>
      <c r="AA795" s="13">
        <f>Q795/Projection!$G$24</f>
        <v/>
      </c>
      <c r="AB795" s="13">
        <f>R795/Projection!$H$24</f>
        <v/>
      </c>
      <c r="AC795" s="13">
        <f>S795/Projection!$I$24</f>
        <v/>
      </c>
      <c r="AD795" s="13">
        <f>T795/Projection!$J$24</f>
        <v/>
      </c>
      <c r="AE795" s="13">
        <f>U795/Projection!$K$24</f>
        <v/>
      </c>
      <c r="AF795" s="13">
        <f>V795/Projection!$L$24</f>
        <v/>
      </c>
      <c r="AG795" s="13">
        <f>MIN(W795:AF795)</f>
        <v/>
      </c>
    </row>
    <row r="796">
      <c r="B796" s="2" t="n">
        <v>783</v>
      </c>
      <c r="C796" s="20" t="n">
        <v>0.46624</v>
      </c>
      <c r="D796" s="20" t="n">
        <v>-1.116681</v>
      </c>
      <c r="E796" s="20" t="n">
        <v>-0.216061</v>
      </c>
      <c r="F796" s="20" t="n">
        <v>0.08366899999999999</v>
      </c>
      <c r="G796" s="20" t="n">
        <v>-0.347854</v>
      </c>
      <c r="H796" s="20" t="n">
        <v>2.301981</v>
      </c>
      <c r="I796" s="20" t="n">
        <v>0.985971</v>
      </c>
      <c r="J796" s="20" t="n">
        <v>0.604548</v>
      </c>
      <c r="K796" s="20" t="n">
        <v>-0.608672</v>
      </c>
      <c r="L796" s="20" t="n">
        <v>0.764283</v>
      </c>
      <c r="M796" s="17">
        <f>Projection!$C$13*EXP($C$5+SQRT($C$4)*C796)+(Projection!$C$20+MAX(0,Projection!$C$14-Projection!$C$13)/Projection!$C$4-Projection!$C$21)*EXP($C$5+SQRT($C$4)*C796)^0.5</f>
        <v/>
      </c>
      <c r="N796" s="17">
        <f>M796*EXP($C$5+SQRT($C$4)*D796)+(Projection!$D$20+MAX(0,Projection!$C$24-M796)/Projection!$C$4-Projection!$D$21)*EXP($C$5+SQRT($C$4)*D796)^0.5</f>
        <v/>
      </c>
      <c r="O796" s="17">
        <f>N796*EXP($C$5+SQRT($C$4)*E796)+(Projection!$E$20+MAX(0,Projection!$D$24-N796)/Projection!$C$4-Projection!$E$21)*EXP($C$5+SQRT($C$4)*E796)^0.5</f>
        <v/>
      </c>
      <c r="P796" s="17">
        <f>O796*EXP($C$5+SQRT($C$4)*F796)+(Projection!$F$20+MAX(0,Projection!$E$24-O796)/Projection!$C$4-Projection!$F$21)*EXP($C$5+SQRT($C$4)*F796)^0.5</f>
        <v/>
      </c>
      <c r="Q796" s="17">
        <f>P796*EXP($C$5+SQRT($C$4)*G796)+(Projection!$G$20+MAX(0,Projection!$F$24-P796)/Projection!$C$4-Projection!$G$21)*EXP($C$5+SQRT($C$4)*G796)^0.5</f>
        <v/>
      </c>
      <c r="R796" s="17">
        <f>Q796*EXP($C$5+SQRT($C$4)*H796)+(Projection!$H$20+MAX(0,Projection!$G$24-Q796)/Projection!$C$4-Projection!$H$21)*EXP($C$5+SQRT($C$4)*H796)^0.5</f>
        <v/>
      </c>
      <c r="S796" s="17">
        <f>R796*EXP($C$5+SQRT($C$4)*I796)+(Projection!$I$20+MAX(0,Projection!$H$24-R796)/Projection!$C$4-Projection!$I$21)*EXP($C$5+SQRT($C$4)*I796)^0.5</f>
        <v/>
      </c>
      <c r="T796" s="17">
        <f>S796*EXP($C$5+SQRT($C$4)*J796)+(Projection!$J$20+MAX(0,Projection!$I$24-S796)/Projection!$C$4-Projection!$J$21)*EXP($C$5+SQRT($C$4)*J796)^0.5</f>
        <v/>
      </c>
      <c r="U796" s="17">
        <f>T796*EXP($C$5+SQRT($C$4)*K796)+(Projection!$K$20+MAX(0,Projection!$J$24-T796)/Projection!$C$4-Projection!$K$21)*EXP($C$5+SQRT($C$4)*K796)^0.5</f>
        <v/>
      </c>
      <c r="V796" s="17">
        <f>U796*EXP($C$5+SQRT($C$4)*L796)+(Projection!$L$20+MAX(0,Projection!$K$24-U796)/Projection!$C$4-Projection!$L$21)*EXP($C$5+SQRT($C$4)*L796)^0.5</f>
        <v/>
      </c>
      <c r="W796" s="13">
        <f>M796/Projection!$C$24</f>
        <v/>
      </c>
      <c r="X796" s="13">
        <f>N796/Projection!$D$24</f>
        <v/>
      </c>
      <c r="Y796" s="13">
        <f>O796/Projection!$E$24</f>
        <v/>
      </c>
      <c r="Z796" s="13">
        <f>P796/Projection!$F$24</f>
        <v/>
      </c>
      <c r="AA796" s="13">
        <f>Q796/Projection!$G$24</f>
        <v/>
      </c>
      <c r="AB796" s="13">
        <f>R796/Projection!$H$24</f>
        <v/>
      </c>
      <c r="AC796" s="13">
        <f>S796/Projection!$I$24</f>
        <v/>
      </c>
      <c r="AD796" s="13">
        <f>T796/Projection!$J$24</f>
        <v/>
      </c>
      <c r="AE796" s="13">
        <f>U796/Projection!$K$24</f>
        <v/>
      </c>
      <c r="AF796" s="13">
        <f>V796/Projection!$L$24</f>
        <v/>
      </c>
      <c r="AG796" s="13">
        <f>MIN(W796:AF796)</f>
        <v/>
      </c>
    </row>
    <row r="797">
      <c r="B797" s="2" t="n">
        <v>784</v>
      </c>
      <c r="C797" s="20" t="n">
        <v>-2.202517</v>
      </c>
      <c r="D797" s="20" t="n">
        <v>-1.149523</v>
      </c>
      <c r="E797" s="20" t="n">
        <v>-0.341388</v>
      </c>
      <c r="F797" s="20" t="n">
        <v>-1.171218</v>
      </c>
      <c r="G797" s="20" t="n">
        <v>0.627042</v>
      </c>
      <c r="H797" s="20" t="n">
        <v>-2.384404</v>
      </c>
      <c r="I797" s="20" t="n">
        <v>0.127522</v>
      </c>
      <c r="J797" s="20" t="n">
        <v>-1.682243</v>
      </c>
      <c r="K797" s="20" t="n">
        <v>-1.357501</v>
      </c>
      <c r="L797" s="20" t="n">
        <v>1.281887</v>
      </c>
      <c r="M797" s="17">
        <f>Projection!$C$13*EXP($C$5+SQRT($C$4)*C797)+(Projection!$C$20+MAX(0,Projection!$C$14-Projection!$C$13)/Projection!$C$4-Projection!$C$21)*EXP($C$5+SQRT($C$4)*C797)^0.5</f>
        <v/>
      </c>
      <c r="N797" s="17">
        <f>M797*EXP($C$5+SQRT($C$4)*D797)+(Projection!$D$20+MAX(0,Projection!$C$24-M797)/Projection!$C$4-Projection!$D$21)*EXP($C$5+SQRT($C$4)*D797)^0.5</f>
        <v/>
      </c>
      <c r="O797" s="17">
        <f>N797*EXP($C$5+SQRT($C$4)*E797)+(Projection!$E$20+MAX(0,Projection!$D$24-N797)/Projection!$C$4-Projection!$E$21)*EXP($C$5+SQRT($C$4)*E797)^0.5</f>
        <v/>
      </c>
      <c r="P797" s="17">
        <f>O797*EXP($C$5+SQRT($C$4)*F797)+(Projection!$F$20+MAX(0,Projection!$E$24-O797)/Projection!$C$4-Projection!$F$21)*EXP($C$5+SQRT($C$4)*F797)^0.5</f>
        <v/>
      </c>
      <c r="Q797" s="17">
        <f>P797*EXP($C$5+SQRT($C$4)*G797)+(Projection!$G$20+MAX(0,Projection!$F$24-P797)/Projection!$C$4-Projection!$G$21)*EXP($C$5+SQRT($C$4)*G797)^0.5</f>
        <v/>
      </c>
      <c r="R797" s="17">
        <f>Q797*EXP($C$5+SQRT($C$4)*H797)+(Projection!$H$20+MAX(0,Projection!$G$24-Q797)/Projection!$C$4-Projection!$H$21)*EXP($C$5+SQRT($C$4)*H797)^0.5</f>
        <v/>
      </c>
      <c r="S797" s="17">
        <f>R797*EXP($C$5+SQRT($C$4)*I797)+(Projection!$I$20+MAX(0,Projection!$H$24-R797)/Projection!$C$4-Projection!$I$21)*EXP($C$5+SQRT($C$4)*I797)^0.5</f>
        <v/>
      </c>
      <c r="T797" s="17">
        <f>S797*EXP($C$5+SQRT($C$4)*J797)+(Projection!$J$20+MAX(0,Projection!$I$24-S797)/Projection!$C$4-Projection!$J$21)*EXP($C$5+SQRT($C$4)*J797)^0.5</f>
        <v/>
      </c>
      <c r="U797" s="17">
        <f>T797*EXP($C$5+SQRT($C$4)*K797)+(Projection!$K$20+MAX(0,Projection!$J$24-T797)/Projection!$C$4-Projection!$K$21)*EXP($C$5+SQRT($C$4)*K797)^0.5</f>
        <v/>
      </c>
      <c r="V797" s="17">
        <f>U797*EXP($C$5+SQRT($C$4)*L797)+(Projection!$L$20+MAX(0,Projection!$K$24-U797)/Projection!$C$4-Projection!$L$21)*EXP($C$5+SQRT($C$4)*L797)^0.5</f>
        <v/>
      </c>
      <c r="W797" s="13">
        <f>M797/Projection!$C$24</f>
        <v/>
      </c>
      <c r="X797" s="13">
        <f>N797/Projection!$D$24</f>
        <v/>
      </c>
      <c r="Y797" s="13">
        <f>O797/Projection!$E$24</f>
        <v/>
      </c>
      <c r="Z797" s="13">
        <f>P797/Projection!$F$24</f>
        <v/>
      </c>
      <c r="AA797" s="13">
        <f>Q797/Projection!$G$24</f>
        <v/>
      </c>
      <c r="AB797" s="13">
        <f>R797/Projection!$H$24</f>
        <v/>
      </c>
      <c r="AC797" s="13">
        <f>S797/Projection!$I$24</f>
        <v/>
      </c>
      <c r="AD797" s="13">
        <f>T797/Projection!$J$24</f>
        <v/>
      </c>
      <c r="AE797" s="13">
        <f>U797/Projection!$K$24</f>
        <v/>
      </c>
      <c r="AF797" s="13">
        <f>V797/Projection!$L$24</f>
        <v/>
      </c>
      <c r="AG797" s="13">
        <f>MIN(W797:AF797)</f>
        <v/>
      </c>
    </row>
    <row r="798">
      <c r="B798" s="2" t="n">
        <v>785</v>
      </c>
      <c r="C798" s="20" t="n">
        <v>1.11034</v>
      </c>
      <c r="D798" s="20" t="n">
        <v>-2.219528</v>
      </c>
      <c r="E798" s="20" t="n">
        <v>-0.199029</v>
      </c>
      <c r="F798" s="20" t="n">
        <v>0.051431</v>
      </c>
      <c r="G798" s="20" t="n">
        <v>0.933287</v>
      </c>
      <c r="H798" s="20" t="n">
        <v>0.196476</v>
      </c>
      <c r="I798" s="20" t="n">
        <v>1.539744</v>
      </c>
      <c r="J798" s="20" t="n">
        <v>0.164295</v>
      </c>
      <c r="K798" s="20" t="n">
        <v>-0.382511</v>
      </c>
      <c r="L798" s="20" t="n">
        <v>-1.241433</v>
      </c>
      <c r="M798" s="17">
        <f>Projection!$C$13*EXP($C$5+SQRT($C$4)*C798)+(Projection!$C$20+MAX(0,Projection!$C$14-Projection!$C$13)/Projection!$C$4-Projection!$C$21)*EXP($C$5+SQRT($C$4)*C798)^0.5</f>
        <v/>
      </c>
      <c r="N798" s="17">
        <f>M798*EXP($C$5+SQRT($C$4)*D798)+(Projection!$D$20+MAX(0,Projection!$C$24-M798)/Projection!$C$4-Projection!$D$21)*EXP($C$5+SQRT($C$4)*D798)^0.5</f>
        <v/>
      </c>
      <c r="O798" s="17">
        <f>N798*EXP($C$5+SQRT($C$4)*E798)+(Projection!$E$20+MAX(0,Projection!$D$24-N798)/Projection!$C$4-Projection!$E$21)*EXP($C$5+SQRT($C$4)*E798)^0.5</f>
        <v/>
      </c>
      <c r="P798" s="17">
        <f>O798*EXP($C$5+SQRT($C$4)*F798)+(Projection!$F$20+MAX(0,Projection!$E$24-O798)/Projection!$C$4-Projection!$F$21)*EXP($C$5+SQRT($C$4)*F798)^0.5</f>
        <v/>
      </c>
      <c r="Q798" s="17">
        <f>P798*EXP($C$5+SQRT($C$4)*G798)+(Projection!$G$20+MAX(0,Projection!$F$24-P798)/Projection!$C$4-Projection!$G$21)*EXP($C$5+SQRT($C$4)*G798)^0.5</f>
        <v/>
      </c>
      <c r="R798" s="17">
        <f>Q798*EXP($C$5+SQRT($C$4)*H798)+(Projection!$H$20+MAX(0,Projection!$G$24-Q798)/Projection!$C$4-Projection!$H$21)*EXP($C$5+SQRT($C$4)*H798)^0.5</f>
        <v/>
      </c>
      <c r="S798" s="17">
        <f>R798*EXP($C$5+SQRT($C$4)*I798)+(Projection!$I$20+MAX(0,Projection!$H$24-R798)/Projection!$C$4-Projection!$I$21)*EXP($C$5+SQRT($C$4)*I798)^0.5</f>
        <v/>
      </c>
      <c r="T798" s="17">
        <f>S798*EXP($C$5+SQRT($C$4)*J798)+(Projection!$J$20+MAX(0,Projection!$I$24-S798)/Projection!$C$4-Projection!$J$21)*EXP($C$5+SQRT($C$4)*J798)^0.5</f>
        <v/>
      </c>
      <c r="U798" s="17">
        <f>T798*EXP($C$5+SQRT($C$4)*K798)+(Projection!$K$20+MAX(0,Projection!$J$24-T798)/Projection!$C$4-Projection!$K$21)*EXP($C$5+SQRT($C$4)*K798)^0.5</f>
        <v/>
      </c>
      <c r="V798" s="17">
        <f>U798*EXP($C$5+SQRT($C$4)*L798)+(Projection!$L$20+MAX(0,Projection!$K$24-U798)/Projection!$C$4-Projection!$L$21)*EXP($C$5+SQRT($C$4)*L798)^0.5</f>
        <v/>
      </c>
      <c r="W798" s="13">
        <f>M798/Projection!$C$24</f>
        <v/>
      </c>
      <c r="X798" s="13">
        <f>N798/Projection!$D$24</f>
        <v/>
      </c>
      <c r="Y798" s="13">
        <f>O798/Projection!$E$24</f>
        <v/>
      </c>
      <c r="Z798" s="13">
        <f>P798/Projection!$F$24</f>
        <v/>
      </c>
      <c r="AA798" s="13">
        <f>Q798/Projection!$G$24</f>
        <v/>
      </c>
      <c r="AB798" s="13">
        <f>R798/Projection!$H$24</f>
        <v/>
      </c>
      <c r="AC798" s="13">
        <f>S798/Projection!$I$24</f>
        <v/>
      </c>
      <c r="AD798" s="13">
        <f>T798/Projection!$J$24</f>
        <v/>
      </c>
      <c r="AE798" s="13">
        <f>U798/Projection!$K$24</f>
        <v/>
      </c>
      <c r="AF798" s="13">
        <f>V798/Projection!$L$24</f>
        <v/>
      </c>
      <c r="AG798" s="13">
        <f>MIN(W798:AF798)</f>
        <v/>
      </c>
    </row>
    <row r="799">
      <c r="B799" s="2" t="n">
        <v>786</v>
      </c>
      <c r="C799" s="20" t="n">
        <v>-0.456884</v>
      </c>
      <c r="D799" s="20" t="n">
        <v>-0.258354</v>
      </c>
      <c r="E799" s="20" t="n">
        <v>0.00971</v>
      </c>
      <c r="F799" s="20" t="n">
        <v>0.021957</v>
      </c>
      <c r="G799" s="20" t="n">
        <v>-0.356129</v>
      </c>
      <c r="H799" s="20" t="n">
        <v>-1.948011</v>
      </c>
      <c r="I799" s="20" t="n">
        <v>0.507841</v>
      </c>
      <c r="J799" s="20" t="n">
        <v>0.058522</v>
      </c>
      <c r="K799" s="20" t="n">
        <v>0.210003</v>
      </c>
      <c r="L799" s="20" t="n">
        <v>0.028654</v>
      </c>
      <c r="M799" s="17">
        <f>Projection!$C$13*EXP($C$5+SQRT($C$4)*C799)+(Projection!$C$20+MAX(0,Projection!$C$14-Projection!$C$13)/Projection!$C$4-Projection!$C$21)*EXP($C$5+SQRT($C$4)*C799)^0.5</f>
        <v/>
      </c>
      <c r="N799" s="17">
        <f>M799*EXP($C$5+SQRT($C$4)*D799)+(Projection!$D$20+MAX(0,Projection!$C$24-M799)/Projection!$C$4-Projection!$D$21)*EXP($C$5+SQRT($C$4)*D799)^0.5</f>
        <v/>
      </c>
      <c r="O799" s="17">
        <f>N799*EXP($C$5+SQRT($C$4)*E799)+(Projection!$E$20+MAX(0,Projection!$D$24-N799)/Projection!$C$4-Projection!$E$21)*EXP($C$5+SQRT($C$4)*E799)^0.5</f>
        <v/>
      </c>
      <c r="P799" s="17">
        <f>O799*EXP($C$5+SQRT($C$4)*F799)+(Projection!$F$20+MAX(0,Projection!$E$24-O799)/Projection!$C$4-Projection!$F$21)*EXP($C$5+SQRT($C$4)*F799)^0.5</f>
        <v/>
      </c>
      <c r="Q799" s="17">
        <f>P799*EXP($C$5+SQRT($C$4)*G799)+(Projection!$G$20+MAX(0,Projection!$F$24-P799)/Projection!$C$4-Projection!$G$21)*EXP($C$5+SQRT($C$4)*G799)^0.5</f>
        <v/>
      </c>
      <c r="R799" s="17">
        <f>Q799*EXP($C$5+SQRT($C$4)*H799)+(Projection!$H$20+MAX(0,Projection!$G$24-Q799)/Projection!$C$4-Projection!$H$21)*EXP($C$5+SQRT($C$4)*H799)^0.5</f>
        <v/>
      </c>
      <c r="S799" s="17">
        <f>R799*EXP($C$5+SQRT($C$4)*I799)+(Projection!$I$20+MAX(0,Projection!$H$24-R799)/Projection!$C$4-Projection!$I$21)*EXP($C$5+SQRT($C$4)*I799)^0.5</f>
        <v/>
      </c>
      <c r="T799" s="17">
        <f>S799*EXP($C$5+SQRT($C$4)*J799)+(Projection!$J$20+MAX(0,Projection!$I$24-S799)/Projection!$C$4-Projection!$J$21)*EXP($C$5+SQRT($C$4)*J799)^0.5</f>
        <v/>
      </c>
      <c r="U799" s="17">
        <f>T799*EXP($C$5+SQRT($C$4)*K799)+(Projection!$K$20+MAX(0,Projection!$J$24-T799)/Projection!$C$4-Projection!$K$21)*EXP($C$5+SQRT($C$4)*K799)^0.5</f>
        <v/>
      </c>
      <c r="V799" s="17">
        <f>U799*EXP($C$5+SQRT($C$4)*L799)+(Projection!$L$20+MAX(0,Projection!$K$24-U799)/Projection!$C$4-Projection!$L$21)*EXP($C$5+SQRT($C$4)*L799)^0.5</f>
        <v/>
      </c>
      <c r="W799" s="13">
        <f>M799/Projection!$C$24</f>
        <v/>
      </c>
      <c r="X799" s="13">
        <f>N799/Projection!$D$24</f>
        <v/>
      </c>
      <c r="Y799" s="13">
        <f>O799/Projection!$E$24</f>
        <v/>
      </c>
      <c r="Z799" s="13">
        <f>P799/Projection!$F$24</f>
        <v/>
      </c>
      <c r="AA799" s="13">
        <f>Q799/Projection!$G$24</f>
        <v/>
      </c>
      <c r="AB799" s="13">
        <f>R799/Projection!$H$24</f>
        <v/>
      </c>
      <c r="AC799" s="13">
        <f>S799/Projection!$I$24</f>
        <v/>
      </c>
      <c r="AD799" s="13">
        <f>T799/Projection!$J$24</f>
        <v/>
      </c>
      <c r="AE799" s="13">
        <f>U799/Projection!$K$24</f>
        <v/>
      </c>
      <c r="AF799" s="13">
        <f>V799/Projection!$L$24</f>
        <v/>
      </c>
      <c r="AG799" s="13">
        <f>MIN(W799:AF799)</f>
        <v/>
      </c>
    </row>
    <row r="800">
      <c r="B800" s="2" t="n">
        <v>787</v>
      </c>
      <c r="C800" s="20" t="n">
        <v>-2.076011</v>
      </c>
      <c r="D800" s="20" t="n">
        <v>0.463105</v>
      </c>
      <c r="E800" s="20" t="n">
        <v>-0.280311</v>
      </c>
      <c r="F800" s="20" t="n">
        <v>1.769048</v>
      </c>
      <c r="G800" s="20" t="n">
        <v>1.402256</v>
      </c>
      <c r="H800" s="20" t="n">
        <v>-0.564205</v>
      </c>
      <c r="I800" s="20" t="n">
        <v>-1.171554</v>
      </c>
      <c r="J800" s="20" t="n">
        <v>1.788144</v>
      </c>
      <c r="K800" s="20" t="n">
        <v>-0.288579</v>
      </c>
      <c r="L800" s="20" t="n">
        <v>-0.268046</v>
      </c>
      <c r="M800" s="17">
        <f>Projection!$C$13*EXP($C$5+SQRT($C$4)*C800)+(Projection!$C$20+MAX(0,Projection!$C$14-Projection!$C$13)/Projection!$C$4-Projection!$C$21)*EXP($C$5+SQRT($C$4)*C800)^0.5</f>
        <v/>
      </c>
      <c r="N800" s="17">
        <f>M800*EXP($C$5+SQRT($C$4)*D800)+(Projection!$D$20+MAX(0,Projection!$C$24-M800)/Projection!$C$4-Projection!$D$21)*EXP($C$5+SQRT($C$4)*D800)^0.5</f>
        <v/>
      </c>
      <c r="O800" s="17">
        <f>N800*EXP($C$5+SQRT($C$4)*E800)+(Projection!$E$20+MAX(0,Projection!$D$24-N800)/Projection!$C$4-Projection!$E$21)*EXP($C$5+SQRT($C$4)*E800)^0.5</f>
        <v/>
      </c>
      <c r="P800" s="17">
        <f>O800*EXP($C$5+SQRT($C$4)*F800)+(Projection!$F$20+MAX(0,Projection!$E$24-O800)/Projection!$C$4-Projection!$F$21)*EXP($C$5+SQRT($C$4)*F800)^0.5</f>
        <v/>
      </c>
      <c r="Q800" s="17">
        <f>P800*EXP($C$5+SQRT($C$4)*G800)+(Projection!$G$20+MAX(0,Projection!$F$24-P800)/Projection!$C$4-Projection!$G$21)*EXP($C$5+SQRT($C$4)*G800)^0.5</f>
        <v/>
      </c>
      <c r="R800" s="17">
        <f>Q800*EXP($C$5+SQRT($C$4)*H800)+(Projection!$H$20+MAX(0,Projection!$G$24-Q800)/Projection!$C$4-Projection!$H$21)*EXP($C$5+SQRT($C$4)*H800)^0.5</f>
        <v/>
      </c>
      <c r="S800" s="17">
        <f>R800*EXP($C$5+SQRT($C$4)*I800)+(Projection!$I$20+MAX(0,Projection!$H$24-R800)/Projection!$C$4-Projection!$I$21)*EXP($C$5+SQRT($C$4)*I800)^0.5</f>
        <v/>
      </c>
      <c r="T800" s="17">
        <f>S800*EXP($C$5+SQRT($C$4)*J800)+(Projection!$J$20+MAX(0,Projection!$I$24-S800)/Projection!$C$4-Projection!$J$21)*EXP($C$5+SQRT($C$4)*J800)^0.5</f>
        <v/>
      </c>
      <c r="U800" s="17">
        <f>T800*EXP($C$5+SQRT($C$4)*K800)+(Projection!$K$20+MAX(0,Projection!$J$24-T800)/Projection!$C$4-Projection!$K$21)*EXP($C$5+SQRT($C$4)*K800)^0.5</f>
        <v/>
      </c>
      <c r="V800" s="17">
        <f>U800*EXP($C$5+SQRT($C$4)*L800)+(Projection!$L$20+MAX(0,Projection!$K$24-U800)/Projection!$C$4-Projection!$L$21)*EXP($C$5+SQRT($C$4)*L800)^0.5</f>
        <v/>
      </c>
      <c r="W800" s="13">
        <f>M800/Projection!$C$24</f>
        <v/>
      </c>
      <c r="X800" s="13">
        <f>N800/Projection!$D$24</f>
        <v/>
      </c>
      <c r="Y800" s="13">
        <f>O800/Projection!$E$24</f>
        <v/>
      </c>
      <c r="Z800" s="13">
        <f>P800/Projection!$F$24</f>
        <v/>
      </c>
      <c r="AA800" s="13">
        <f>Q800/Projection!$G$24</f>
        <v/>
      </c>
      <c r="AB800" s="13">
        <f>R800/Projection!$H$24</f>
        <v/>
      </c>
      <c r="AC800" s="13">
        <f>S800/Projection!$I$24</f>
        <v/>
      </c>
      <c r="AD800" s="13">
        <f>T800/Projection!$J$24</f>
        <v/>
      </c>
      <c r="AE800" s="13">
        <f>U800/Projection!$K$24</f>
        <v/>
      </c>
      <c r="AF800" s="13">
        <f>V800/Projection!$L$24</f>
        <v/>
      </c>
      <c r="AG800" s="13">
        <f>MIN(W800:AF800)</f>
        <v/>
      </c>
    </row>
    <row r="801">
      <c r="B801" s="2" t="n">
        <v>788</v>
      </c>
      <c r="C801" s="20" t="n">
        <v>0.212322</v>
      </c>
      <c r="D801" s="20" t="n">
        <v>0.8821639999999999</v>
      </c>
      <c r="E801" s="20" t="n">
        <v>2.16671</v>
      </c>
      <c r="F801" s="20" t="n">
        <v>-0.440416</v>
      </c>
      <c r="G801" s="20" t="n">
        <v>-0.151109</v>
      </c>
      <c r="H801" s="20" t="n">
        <v>0.640647</v>
      </c>
      <c r="I801" s="20" t="n">
        <v>-0.420921</v>
      </c>
      <c r="J801" s="20" t="n">
        <v>1.031922</v>
      </c>
      <c r="K801" s="20" t="n">
        <v>1.027898</v>
      </c>
      <c r="L801" s="20" t="n">
        <v>-0.56962</v>
      </c>
      <c r="M801" s="17">
        <f>Projection!$C$13*EXP($C$5+SQRT($C$4)*C801)+(Projection!$C$20+MAX(0,Projection!$C$14-Projection!$C$13)/Projection!$C$4-Projection!$C$21)*EXP($C$5+SQRT($C$4)*C801)^0.5</f>
        <v/>
      </c>
      <c r="N801" s="17">
        <f>M801*EXP($C$5+SQRT($C$4)*D801)+(Projection!$D$20+MAX(0,Projection!$C$24-M801)/Projection!$C$4-Projection!$D$21)*EXP($C$5+SQRT($C$4)*D801)^0.5</f>
        <v/>
      </c>
      <c r="O801" s="17">
        <f>N801*EXP($C$5+SQRT($C$4)*E801)+(Projection!$E$20+MAX(0,Projection!$D$24-N801)/Projection!$C$4-Projection!$E$21)*EXP($C$5+SQRT($C$4)*E801)^0.5</f>
        <v/>
      </c>
      <c r="P801" s="17">
        <f>O801*EXP($C$5+SQRT($C$4)*F801)+(Projection!$F$20+MAX(0,Projection!$E$24-O801)/Projection!$C$4-Projection!$F$21)*EXP($C$5+SQRT($C$4)*F801)^0.5</f>
        <v/>
      </c>
      <c r="Q801" s="17">
        <f>P801*EXP($C$5+SQRT($C$4)*G801)+(Projection!$G$20+MAX(0,Projection!$F$24-P801)/Projection!$C$4-Projection!$G$21)*EXP($C$5+SQRT($C$4)*G801)^0.5</f>
        <v/>
      </c>
      <c r="R801" s="17">
        <f>Q801*EXP($C$5+SQRT($C$4)*H801)+(Projection!$H$20+MAX(0,Projection!$G$24-Q801)/Projection!$C$4-Projection!$H$21)*EXP($C$5+SQRT($C$4)*H801)^0.5</f>
        <v/>
      </c>
      <c r="S801" s="17">
        <f>R801*EXP($C$5+SQRT($C$4)*I801)+(Projection!$I$20+MAX(0,Projection!$H$24-R801)/Projection!$C$4-Projection!$I$21)*EXP($C$5+SQRT($C$4)*I801)^0.5</f>
        <v/>
      </c>
      <c r="T801" s="17">
        <f>S801*EXP($C$5+SQRT($C$4)*J801)+(Projection!$J$20+MAX(0,Projection!$I$24-S801)/Projection!$C$4-Projection!$J$21)*EXP($C$5+SQRT($C$4)*J801)^0.5</f>
        <v/>
      </c>
      <c r="U801" s="17">
        <f>T801*EXP($C$5+SQRT($C$4)*K801)+(Projection!$K$20+MAX(0,Projection!$J$24-T801)/Projection!$C$4-Projection!$K$21)*EXP($C$5+SQRT($C$4)*K801)^0.5</f>
        <v/>
      </c>
      <c r="V801" s="17">
        <f>U801*EXP($C$5+SQRT($C$4)*L801)+(Projection!$L$20+MAX(0,Projection!$K$24-U801)/Projection!$C$4-Projection!$L$21)*EXP($C$5+SQRT($C$4)*L801)^0.5</f>
        <v/>
      </c>
      <c r="W801" s="13">
        <f>M801/Projection!$C$24</f>
        <v/>
      </c>
      <c r="X801" s="13">
        <f>N801/Projection!$D$24</f>
        <v/>
      </c>
      <c r="Y801" s="13">
        <f>O801/Projection!$E$24</f>
        <v/>
      </c>
      <c r="Z801" s="13">
        <f>P801/Projection!$F$24</f>
        <v/>
      </c>
      <c r="AA801" s="13">
        <f>Q801/Projection!$G$24</f>
        <v/>
      </c>
      <c r="AB801" s="13">
        <f>R801/Projection!$H$24</f>
        <v/>
      </c>
      <c r="AC801" s="13">
        <f>S801/Projection!$I$24</f>
        <v/>
      </c>
      <c r="AD801" s="13">
        <f>T801/Projection!$J$24</f>
        <v/>
      </c>
      <c r="AE801" s="13">
        <f>U801/Projection!$K$24</f>
        <v/>
      </c>
      <c r="AF801" s="13">
        <f>V801/Projection!$L$24</f>
        <v/>
      </c>
      <c r="AG801" s="13">
        <f>MIN(W801:AF801)</f>
        <v/>
      </c>
    </row>
    <row r="802">
      <c r="B802" s="2" t="n">
        <v>789</v>
      </c>
      <c r="C802" s="20" t="n">
        <v>-0.247093</v>
      </c>
      <c r="D802" s="20" t="n">
        <v>-0.466376</v>
      </c>
      <c r="E802" s="20" t="n">
        <v>-0.991552</v>
      </c>
      <c r="F802" s="20" t="n">
        <v>-0.834213</v>
      </c>
      <c r="G802" s="20" t="n">
        <v>0.46183</v>
      </c>
      <c r="H802" s="20" t="n">
        <v>-0.51676</v>
      </c>
      <c r="I802" s="20" t="n">
        <v>-0.06750100000000001</v>
      </c>
      <c r="J802" s="20" t="n">
        <v>0.593052</v>
      </c>
      <c r="K802" s="20" t="n">
        <v>0.201884</v>
      </c>
      <c r="L802" s="20" t="n">
        <v>-0.983275</v>
      </c>
      <c r="M802" s="17">
        <f>Projection!$C$13*EXP($C$5+SQRT($C$4)*C802)+(Projection!$C$20+MAX(0,Projection!$C$14-Projection!$C$13)/Projection!$C$4-Projection!$C$21)*EXP($C$5+SQRT($C$4)*C802)^0.5</f>
        <v/>
      </c>
      <c r="N802" s="17">
        <f>M802*EXP($C$5+SQRT($C$4)*D802)+(Projection!$D$20+MAX(0,Projection!$C$24-M802)/Projection!$C$4-Projection!$D$21)*EXP($C$5+SQRT($C$4)*D802)^0.5</f>
        <v/>
      </c>
      <c r="O802" s="17">
        <f>N802*EXP($C$5+SQRT($C$4)*E802)+(Projection!$E$20+MAX(0,Projection!$D$24-N802)/Projection!$C$4-Projection!$E$21)*EXP($C$5+SQRT($C$4)*E802)^0.5</f>
        <v/>
      </c>
      <c r="P802" s="17">
        <f>O802*EXP($C$5+SQRT($C$4)*F802)+(Projection!$F$20+MAX(0,Projection!$E$24-O802)/Projection!$C$4-Projection!$F$21)*EXP($C$5+SQRT($C$4)*F802)^0.5</f>
        <v/>
      </c>
      <c r="Q802" s="17">
        <f>P802*EXP($C$5+SQRT($C$4)*G802)+(Projection!$G$20+MAX(0,Projection!$F$24-P802)/Projection!$C$4-Projection!$G$21)*EXP($C$5+SQRT($C$4)*G802)^0.5</f>
        <v/>
      </c>
      <c r="R802" s="17">
        <f>Q802*EXP($C$5+SQRT($C$4)*H802)+(Projection!$H$20+MAX(0,Projection!$G$24-Q802)/Projection!$C$4-Projection!$H$21)*EXP($C$5+SQRT($C$4)*H802)^0.5</f>
        <v/>
      </c>
      <c r="S802" s="17">
        <f>R802*EXP($C$5+SQRT($C$4)*I802)+(Projection!$I$20+MAX(0,Projection!$H$24-R802)/Projection!$C$4-Projection!$I$21)*EXP($C$5+SQRT($C$4)*I802)^0.5</f>
        <v/>
      </c>
      <c r="T802" s="17">
        <f>S802*EXP($C$5+SQRT($C$4)*J802)+(Projection!$J$20+MAX(0,Projection!$I$24-S802)/Projection!$C$4-Projection!$J$21)*EXP($C$5+SQRT($C$4)*J802)^0.5</f>
        <v/>
      </c>
      <c r="U802" s="17">
        <f>T802*EXP($C$5+SQRT($C$4)*K802)+(Projection!$K$20+MAX(0,Projection!$J$24-T802)/Projection!$C$4-Projection!$K$21)*EXP($C$5+SQRT($C$4)*K802)^0.5</f>
        <v/>
      </c>
      <c r="V802" s="17">
        <f>U802*EXP($C$5+SQRT($C$4)*L802)+(Projection!$L$20+MAX(0,Projection!$K$24-U802)/Projection!$C$4-Projection!$L$21)*EXP($C$5+SQRT($C$4)*L802)^0.5</f>
        <v/>
      </c>
      <c r="W802" s="13">
        <f>M802/Projection!$C$24</f>
        <v/>
      </c>
      <c r="X802" s="13">
        <f>N802/Projection!$D$24</f>
        <v/>
      </c>
      <c r="Y802" s="13">
        <f>O802/Projection!$E$24</f>
        <v/>
      </c>
      <c r="Z802" s="13">
        <f>P802/Projection!$F$24</f>
        <v/>
      </c>
      <c r="AA802" s="13">
        <f>Q802/Projection!$G$24</f>
        <v/>
      </c>
      <c r="AB802" s="13">
        <f>R802/Projection!$H$24</f>
        <v/>
      </c>
      <c r="AC802" s="13">
        <f>S802/Projection!$I$24</f>
        <v/>
      </c>
      <c r="AD802" s="13">
        <f>T802/Projection!$J$24</f>
        <v/>
      </c>
      <c r="AE802" s="13">
        <f>U802/Projection!$K$24</f>
        <v/>
      </c>
      <c r="AF802" s="13">
        <f>V802/Projection!$L$24</f>
        <v/>
      </c>
      <c r="AG802" s="13">
        <f>MIN(W802:AF802)</f>
        <v/>
      </c>
    </row>
    <row r="803">
      <c r="B803" s="2" t="n">
        <v>790</v>
      </c>
      <c r="C803" s="20" t="n">
        <v>0.691287</v>
      </c>
      <c r="D803" s="20" t="n">
        <v>1.35962</v>
      </c>
      <c r="E803" s="20" t="n">
        <v>0.501893</v>
      </c>
      <c r="F803" s="20" t="n">
        <v>1.390733</v>
      </c>
      <c r="G803" s="20" t="n">
        <v>-1.661337</v>
      </c>
      <c r="H803" s="20" t="n">
        <v>0.408616</v>
      </c>
      <c r="I803" s="20" t="n">
        <v>0.185238</v>
      </c>
      <c r="J803" s="20" t="n">
        <v>0.923138</v>
      </c>
      <c r="K803" s="20" t="n">
        <v>1.061369</v>
      </c>
      <c r="L803" s="20" t="n">
        <v>0.380224</v>
      </c>
      <c r="M803" s="17">
        <f>Projection!$C$13*EXP($C$5+SQRT($C$4)*C803)+(Projection!$C$20+MAX(0,Projection!$C$14-Projection!$C$13)/Projection!$C$4-Projection!$C$21)*EXP($C$5+SQRT($C$4)*C803)^0.5</f>
        <v/>
      </c>
      <c r="N803" s="17">
        <f>M803*EXP($C$5+SQRT($C$4)*D803)+(Projection!$D$20+MAX(0,Projection!$C$24-M803)/Projection!$C$4-Projection!$D$21)*EXP($C$5+SQRT($C$4)*D803)^0.5</f>
        <v/>
      </c>
      <c r="O803" s="17">
        <f>N803*EXP($C$5+SQRT($C$4)*E803)+(Projection!$E$20+MAX(0,Projection!$D$24-N803)/Projection!$C$4-Projection!$E$21)*EXP($C$5+SQRT($C$4)*E803)^0.5</f>
        <v/>
      </c>
      <c r="P803" s="17">
        <f>O803*EXP($C$5+SQRT($C$4)*F803)+(Projection!$F$20+MAX(0,Projection!$E$24-O803)/Projection!$C$4-Projection!$F$21)*EXP($C$5+SQRT($C$4)*F803)^0.5</f>
        <v/>
      </c>
      <c r="Q803" s="17">
        <f>P803*EXP($C$5+SQRT($C$4)*G803)+(Projection!$G$20+MAX(0,Projection!$F$24-P803)/Projection!$C$4-Projection!$G$21)*EXP($C$5+SQRT($C$4)*G803)^0.5</f>
        <v/>
      </c>
      <c r="R803" s="17">
        <f>Q803*EXP($C$5+SQRT($C$4)*H803)+(Projection!$H$20+MAX(0,Projection!$G$24-Q803)/Projection!$C$4-Projection!$H$21)*EXP($C$5+SQRT($C$4)*H803)^0.5</f>
        <v/>
      </c>
      <c r="S803" s="17">
        <f>R803*EXP($C$5+SQRT($C$4)*I803)+(Projection!$I$20+MAX(0,Projection!$H$24-R803)/Projection!$C$4-Projection!$I$21)*EXP($C$5+SQRT($C$4)*I803)^0.5</f>
        <v/>
      </c>
      <c r="T803" s="17">
        <f>S803*EXP($C$5+SQRT($C$4)*J803)+(Projection!$J$20+MAX(0,Projection!$I$24-S803)/Projection!$C$4-Projection!$J$21)*EXP($C$5+SQRT($C$4)*J803)^0.5</f>
        <v/>
      </c>
      <c r="U803" s="17">
        <f>T803*EXP($C$5+SQRT($C$4)*K803)+(Projection!$K$20+MAX(0,Projection!$J$24-T803)/Projection!$C$4-Projection!$K$21)*EXP($C$5+SQRT($C$4)*K803)^0.5</f>
        <v/>
      </c>
      <c r="V803" s="17">
        <f>U803*EXP($C$5+SQRT($C$4)*L803)+(Projection!$L$20+MAX(0,Projection!$K$24-U803)/Projection!$C$4-Projection!$L$21)*EXP($C$5+SQRT($C$4)*L803)^0.5</f>
        <v/>
      </c>
      <c r="W803" s="13">
        <f>M803/Projection!$C$24</f>
        <v/>
      </c>
      <c r="X803" s="13">
        <f>N803/Projection!$D$24</f>
        <v/>
      </c>
      <c r="Y803" s="13">
        <f>O803/Projection!$E$24</f>
        <v/>
      </c>
      <c r="Z803" s="13">
        <f>P803/Projection!$F$24</f>
        <v/>
      </c>
      <c r="AA803" s="13">
        <f>Q803/Projection!$G$24</f>
        <v/>
      </c>
      <c r="AB803" s="13">
        <f>R803/Projection!$H$24</f>
        <v/>
      </c>
      <c r="AC803" s="13">
        <f>S803/Projection!$I$24</f>
        <v/>
      </c>
      <c r="AD803" s="13">
        <f>T803/Projection!$J$24</f>
        <v/>
      </c>
      <c r="AE803" s="13">
        <f>U803/Projection!$K$24</f>
        <v/>
      </c>
      <c r="AF803" s="13">
        <f>V803/Projection!$L$24</f>
        <v/>
      </c>
      <c r="AG803" s="13">
        <f>MIN(W803:AF803)</f>
        <v/>
      </c>
    </row>
    <row r="804">
      <c r="B804" s="2" t="n">
        <v>791</v>
      </c>
      <c r="C804" s="20" t="n">
        <v>-0.413652</v>
      </c>
      <c r="D804" s="20" t="n">
        <v>1.929331</v>
      </c>
      <c r="E804" s="20" t="n">
        <v>-0.279016</v>
      </c>
      <c r="F804" s="20" t="n">
        <v>0.147991</v>
      </c>
      <c r="G804" s="20" t="n">
        <v>0.01641</v>
      </c>
      <c r="H804" s="20" t="n">
        <v>1.604726</v>
      </c>
      <c r="I804" s="20" t="n">
        <v>0.653383</v>
      </c>
      <c r="J804" s="20" t="n">
        <v>0.618685</v>
      </c>
      <c r="K804" s="20" t="n">
        <v>1.473212</v>
      </c>
      <c r="L804" s="20" t="n">
        <v>-1.887682</v>
      </c>
      <c r="M804" s="17">
        <f>Projection!$C$13*EXP($C$5+SQRT($C$4)*C804)+(Projection!$C$20+MAX(0,Projection!$C$14-Projection!$C$13)/Projection!$C$4-Projection!$C$21)*EXP($C$5+SQRT($C$4)*C804)^0.5</f>
        <v/>
      </c>
      <c r="N804" s="17">
        <f>M804*EXP($C$5+SQRT($C$4)*D804)+(Projection!$D$20+MAX(0,Projection!$C$24-M804)/Projection!$C$4-Projection!$D$21)*EXP($C$5+SQRT($C$4)*D804)^0.5</f>
        <v/>
      </c>
      <c r="O804" s="17">
        <f>N804*EXP($C$5+SQRT($C$4)*E804)+(Projection!$E$20+MAX(0,Projection!$D$24-N804)/Projection!$C$4-Projection!$E$21)*EXP($C$5+SQRT($C$4)*E804)^0.5</f>
        <v/>
      </c>
      <c r="P804" s="17">
        <f>O804*EXP($C$5+SQRT($C$4)*F804)+(Projection!$F$20+MAX(0,Projection!$E$24-O804)/Projection!$C$4-Projection!$F$21)*EXP($C$5+SQRT($C$4)*F804)^0.5</f>
        <v/>
      </c>
      <c r="Q804" s="17">
        <f>P804*EXP($C$5+SQRT($C$4)*G804)+(Projection!$G$20+MAX(0,Projection!$F$24-P804)/Projection!$C$4-Projection!$G$21)*EXP($C$5+SQRT($C$4)*G804)^0.5</f>
        <v/>
      </c>
      <c r="R804" s="17">
        <f>Q804*EXP($C$5+SQRT($C$4)*H804)+(Projection!$H$20+MAX(0,Projection!$G$24-Q804)/Projection!$C$4-Projection!$H$21)*EXP($C$5+SQRT($C$4)*H804)^0.5</f>
        <v/>
      </c>
      <c r="S804" s="17">
        <f>R804*EXP($C$5+SQRT($C$4)*I804)+(Projection!$I$20+MAX(0,Projection!$H$24-R804)/Projection!$C$4-Projection!$I$21)*EXP($C$5+SQRT($C$4)*I804)^0.5</f>
        <v/>
      </c>
      <c r="T804" s="17">
        <f>S804*EXP($C$5+SQRT($C$4)*J804)+(Projection!$J$20+MAX(0,Projection!$I$24-S804)/Projection!$C$4-Projection!$J$21)*EXP($C$5+SQRT($C$4)*J804)^0.5</f>
        <v/>
      </c>
      <c r="U804" s="17">
        <f>T804*EXP($C$5+SQRT($C$4)*K804)+(Projection!$K$20+MAX(0,Projection!$J$24-T804)/Projection!$C$4-Projection!$K$21)*EXP($C$5+SQRT($C$4)*K804)^0.5</f>
        <v/>
      </c>
      <c r="V804" s="17">
        <f>U804*EXP($C$5+SQRT($C$4)*L804)+(Projection!$L$20+MAX(0,Projection!$K$24-U804)/Projection!$C$4-Projection!$L$21)*EXP($C$5+SQRT($C$4)*L804)^0.5</f>
        <v/>
      </c>
      <c r="W804" s="13">
        <f>M804/Projection!$C$24</f>
        <v/>
      </c>
      <c r="X804" s="13">
        <f>N804/Projection!$D$24</f>
        <v/>
      </c>
      <c r="Y804" s="13">
        <f>O804/Projection!$E$24</f>
        <v/>
      </c>
      <c r="Z804" s="13">
        <f>P804/Projection!$F$24</f>
        <v/>
      </c>
      <c r="AA804" s="13">
        <f>Q804/Projection!$G$24</f>
        <v/>
      </c>
      <c r="AB804" s="13">
        <f>R804/Projection!$H$24</f>
        <v/>
      </c>
      <c r="AC804" s="13">
        <f>S804/Projection!$I$24</f>
        <v/>
      </c>
      <c r="AD804" s="13">
        <f>T804/Projection!$J$24</f>
        <v/>
      </c>
      <c r="AE804" s="13">
        <f>U804/Projection!$K$24</f>
        <v/>
      </c>
      <c r="AF804" s="13">
        <f>V804/Projection!$L$24</f>
        <v/>
      </c>
      <c r="AG804" s="13">
        <f>MIN(W804:AF804)</f>
        <v/>
      </c>
    </row>
    <row r="805">
      <c r="B805" s="2" t="n">
        <v>792</v>
      </c>
      <c r="C805" s="20" t="n">
        <v>-0.638641</v>
      </c>
      <c r="D805" s="20" t="n">
        <v>-0.569042</v>
      </c>
      <c r="E805" s="20" t="n">
        <v>-1.217165</v>
      </c>
      <c r="F805" s="20" t="n">
        <v>0.922117</v>
      </c>
      <c r="G805" s="20" t="n">
        <v>1.055771</v>
      </c>
      <c r="H805" s="20" t="n">
        <v>0.008637000000000001</v>
      </c>
      <c r="I805" s="20" t="n">
        <v>-1.059812</v>
      </c>
      <c r="J805" s="20" t="n">
        <v>1.247271</v>
      </c>
      <c r="K805" s="20" t="n">
        <v>0.382632</v>
      </c>
      <c r="L805" s="20" t="n">
        <v>0.432758</v>
      </c>
      <c r="M805" s="17">
        <f>Projection!$C$13*EXP($C$5+SQRT($C$4)*C805)+(Projection!$C$20+MAX(0,Projection!$C$14-Projection!$C$13)/Projection!$C$4-Projection!$C$21)*EXP($C$5+SQRT($C$4)*C805)^0.5</f>
        <v/>
      </c>
      <c r="N805" s="17">
        <f>M805*EXP($C$5+SQRT($C$4)*D805)+(Projection!$D$20+MAX(0,Projection!$C$24-M805)/Projection!$C$4-Projection!$D$21)*EXP($C$5+SQRT($C$4)*D805)^0.5</f>
        <v/>
      </c>
      <c r="O805" s="17">
        <f>N805*EXP($C$5+SQRT($C$4)*E805)+(Projection!$E$20+MAX(0,Projection!$D$24-N805)/Projection!$C$4-Projection!$E$21)*EXP($C$5+SQRT($C$4)*E805)^0.5</f>
        <v/>
      </c>
      <c r="P805" s="17">
        <f>O805*EXP($C$5+SQRT($C$4)*F805)+(Projection!$F$20+MAX(0,Projection!$E$24-O805)/Projection!$C$4-Projection!$F$21)*EXP($C$5+SQRT($C$4)*F805)^0.5</f>
        <v/>
      </c>
      <c r="Q805" s="17">
        <f>P805*EXP($C$5+SQRT($C$4)*G805)+(Projection!$G$20+MAX(0,Projection!$F$24-P805)/Projection!$C$4-Projection!$G$21)*EXP($C$5+SQRT($C$4)*G805)^0.5</f>
        <v/>
      </c>
      <c r="R805" s="17">
        <f>Q805*EXP($C$5+SQRT($C$4)*H805)+(Projection!$H$20+MAX(0,Projection!$G$24-Q805)/Projection!$C$4-Projection!$H$21)*EXP($C$5+SQRT($C$4)*H805)^0.5</f>
        <v/>
      </c>
      <c r="S805" s="17">
        <f>R805*EXP($C$5+SQRT($C$4)*I805)+(Projection!$I$20+MAX(0,Projection!$H$24-R805)/Projection!$C$4-Projection!$I$21)*EXP($C$5+SQRT($C$4)*I805)^0.5</f>
        <v/>
      </c>
      <c r="T805" s="17">
        <f>S805*EXP($C$5+SQRT($C$4)*J805)+(Projection!$J$20+MAX(0,Projection!$I$24-S805)/Projection!$C$4-Projection!$J$21)*EXP($C$5+SQRT($C$4)*J805)^0.5</f>
        <v/>
      </c>
      <c r="U805" s="17">
        <f>T805*EXP($C$5+SQRT($C$4)*K805)+(Projection!$K$20+MAX(0,Projection!$J$24-T805)/Projection!$C$4-Projection!$K$21)*EXP($C$5+SQRT($C$4)*K805)^0.5</f>
        <v/>
      </c>
      <c r="V805" s="17">
        <f>U805*EXP($C$5+SQRT($C$4)*L805)+(Projection!$L$20+MAX(0,Projection!$K$24-U805)/Projection!$C$4-Projection!$L$21)*EXP($C$5+SQRT($C$4)*L805)^0.5</f>
        <v/>
      </c>
      <c r="W805" s="13">
        <f>M805/Projection!$C$24</f>
        <v/>
      </c>
      <c r="X805" s="13">
        <f>N805/Projection!$D$24</f>
        <v/>
      </c>
      <c r="Y805" s="13">
        <f>O805/Projection!$E$24</f>
        <v/>
      </c>
      <c r="Z805" s="13">
        <f>P805/Projection!$F$24</f>
        <v/>
      </c>
      <c r="AA805" s="13">
        <f>Q805/Projection!$G$24</f>
        <v/>
      </c>
      <c r="AB805" s="13">
        <f>R805/Projection!$H$24</f>
        <v/>
      </c>
      <c r="AC805" s="13">
        <f>S805/Projection!$I$24</f>
        <v/>
      </c>
      <c r="AD805" s="13">
        <f>T805/Projection!$J$24</f>
        <v/>
      </c>
      <c r="AE805" s="13">
        <f>U805/Projection!$K$24</f>
        <v/>
      </c>
      <c r="AF805" s="13">
        <f>V805/Projection!$L$24</f>
        <v/>
      </c>
      <c r="AG805" s="13">
        <f>MIN(W805:AF805)</f>
        <v/>
      </c>
    </row>
    <row r="806">
      <c r="B806" s="2" t="n">
        <v>793</v>
      </c>
      <c r="C806" s="20" t="n">
        <v>-0.243406</v>
      </c>
      <c r="D806" s="20" t="n">
        <v>0.956407</v>
      </c>
      <c r="E806" s="20" t="n">
        <v>-1.939483</v>
      </c>
      <c r="F806" s="20" t="n">
        <v>-0.645529</v>
      </c>
      <c r="G806" s="20" t="n">
        <v>0.11794</v>
      </c>
      <c r="H806" s="20" t="n">
        <v>1.042272</v>
      </c>
      <c r="I806" s="20" t="n">
        <v>0.007014</v>
      </c>
      <c r="J806" s="20" t="n">
        <v>0.391928</v>
      </c>
      <c r="K806" s="20" t="n">
        <v>-0.893192</v>
      </c>
      <c r="L806" s="20" t="n">
        <v>1.083371</v>
      </c>
      <c r="M806" s="17">
        <f>Projection!$C$13*EXP($C$5+SQRT($C$4)*C806)+(Projection!$C$20+MAX(0,Projection!$C$14-Projection!$C$13)/Projection!$C$4-Projection!$C$21)*EXP($C$5+SQRT($C$4)*C806)^0.5</f>
        <v/>
      </c>
      <c r="N806" s="17">
        <f>M806*EXP($C$5+SQRT($C$4)*D806)+(Projection!$D$20+MAX(0,Projection!$C$24-M806)/Projection!$C$4-Projection!$D$21)*EXP($C$5+SQRT($C$4)*D806)^0.5</f>
        <v/>
      </c>
      <c r="O806" s="17">
        <f>N806*EXP($C$5+SQRT($C$4)*E806)+(Projection!$E$20+MAX(0,Projection!$D$24-N806)/Projection!$C$4-Projection!$E$21)*EXP($C$5+SQRT($C$4)*E806)^0.5</f>
        <v/>
      </c>
      <c r="P806" s="17">
        <f>O806*EXP($C$5+SQRT($C$4)*F806)+(Projection!$F$20+MAX(0,Projection!$E$24-O806)/Projection!$C$4-Projection!$F$21)*EXP($C$5+SQRT($C$4)*F806)^0.5</f>
        <v/>
      </c>
      <c r="Q806" s="17">
        <f>P806*EXP($C$5+SQRT($C$4)*G806)+(Projection!$G$20+MAX(0,Projection!$F$24-P806)/Projection!$C$4-Projection!$G$21)*EXP($C$5+SQRT($C$4)*G806)^0.5</f>
        <v/>
      </c>
      <c r="R806" s="17">
        <f>Q806*EXP($C$5+SQRT($C$4)*H806)+(Projection!$H$20+MAX(0,Projection!$G$24-Q806)/Projection!$C$4-Projection!$H$21)*EXP($C$5+SQRT($C$4)*H806)^0.5</f>
        <v/>
      </c>
      <c r="S806" s="17">
        <f>R806*EXP($C$5+SQRT($C$4)*I806)+(Projection!$I$20+MAX(0,Projection!$H$24-R806)/Projection!$C$4-Projection!$I$21)*EXP($C$5+SQRT($C$4)*I806)^0.5</f>
        <v/>
      </c>
      <c r="T806" s="17">
        <f>S806*EXP($C$5+SQRT($C$4)*J806)+(Projection!$J$20+MAX(0,Projection!$I$24-S806)/Projection!$C$4-Projection!$J$21)*EXP($C$5+SQRT($C$4)*J806)^0.5</f>
        <v/>
      </c>
      <c r="U806" s="17">
        <f>T806*EXP($C$5+SQRT($C$4)*K806)+(Projection!$K$20+MAX(0,Projection!$J$24-T806)/Projection!$C$4-Projection!$K$21)*EXP($C$5+SQRT($C$4)*K806)^0.5</f>
        <v/>
      </c>
      <c r="V806" s="17">
        <f>U806*EXP($C$5+SQRT($C$4)*L806)+(Projection!$L$20+MAX(0,Projection!$K$24-U806)/Projection!$C$4-Projection!$L$21)*EXP($C$5+SQRT($C$4)*L806)^0.5</f>
        <v/>
      </c>
      <c r="W806" s="13">
        <f>M806/Projection!$C$24</f>
        <v/>
      </c>
      <c r="X806" s="13">
        <f>N806/Projection!$D$24</f>
        <v/>
      </c>
      <c r="Y806" s="13">
        <f>O806/Projection!$E$24</f>
        <v/>
      </c>
      <c r="Z806" s="13">
        <f>P806/Projection!$F$24</f>
        <v/>
      </c>
      <c r="AA806" s="13">
        <f>Q806/Projection!$G$24</f>
        <v/>
      </c>
      <c r="AB806" s="13">
        <f>R806/Projection!$H$24</f>
        <v/>
      </c>
      <c r="AC806" s="13">
        <f>S806/Projection!$I$24</f>
        <v/>
      </c>
      <c r="AD806" s="13">
        <f>T806/Projection!$J$24</f>
        <v/>
      </c>
      <c r="AE806" s="13">
        <f>U806/Projection!$K$24</f>
        <v/>
      </c>
      <c r="AF806" s="13">
        <f>V806/Projection!$L$24</f>
        <v/>
      </c>
      <c r="AG806" s="13">
        <f>MIN(W806:AF806)</f>
        <v/>
      </c>
    </row>
    <row r="807">
      <c r="B807" s="2" t="n">
        <v>794</v>
      </c>
      <c r="C807" s="20" t="n">
        <v>0.633677</v>
      </c>
      <c r="D807" s="20" t="n">
        <v>0.366458</v>
      </c>
      <c r="E807" s="20" t="n">
        <v>0.663422</v>
      </c>
      <c r="F807" s="20" t="n">
        <v>-1.529919</v>
      </c>
      <c r="G807" s="20" t="n">
        <v>-0.333148</v>
      </c>
      <c r="H807" s="20" t="n">
        <v>-1.052668</v>
      </c>
      <c r="I807" s="20" t="n">
        <v>-0.483792</v>
      </c>
      <c r="J807" s="20" t="n">
        <v>1.605321</v>
      </c>
      <c r="K807" s="20" t="n">
        <v>-0.357707</v>
      </c>
      <c r="L807" s="20" t="n">
        <v>0.660192</v>
      </c>
      <c r="M807" s="17">
        <f>Projection!$C$13*EXP($C$5+SQRT($C$4)*C807)+(Projection!$C$20+MAX(0,Projection!$C$14-Projection!$C$13)/Projection!$C$4-Projection!$C$21)*EXP($C$5+SQRT($C$4)*C807)^0.5</f>
        <v/>
      </c>
      <c r="N807" s="17">
        <f>M807*EXP($C$5+SQRT($C$4)*D807)+(Projection!$D$20+MAX(0,Projection!$C$24-M807)/Projection!$C$4-Projection!$D$21)*EXP($C$5+SQRT($C$4)*D807)^0.5</f>
        <v/>
      </c>
      <c r="O807" s="17">
        <f>N807*EXP($C$5+SQRT($C$4)*E807)+(Projection!$E$20+MAX(0,Projection!$D$24-N807)/Projection!$C$4-Projection!$E$21)*EXP($C$5+SQRT($C$4)*E807)^0.5</f>
        <v/>
      </c>
      <c r="P807" s="17">
        <f>O807*EXP($C$5+SQRT($C$4)*F807)+(Projection!$F$20+MAX(0,Projection!$E$24-O807)/Projection!$C$4-Projection!$F$21)*EXP($C$5+SQRT($C$4)*F807)^0.5</f>
        <v/>
      </c>
      <c r="Q807" s="17">
        <f>P807*EXP($C$5+SQRT($C$4)*G807)+(Projection!$G$20+MAX(0,Projection!$F$24-P807)/Projection!$C$4-Projection!$G$21)*EXP($C$5+SQRT($C$4)*G807)^0.5</f>
        <v/>
      </c>
      <c r="R807" s="17">
        <f>Q807*EXP($C$5+SQRT($C$4)*H807)+(Projection!$H$20+MAX(0,Projection!$G$24-Q807)/Projection!$C$4-Projection!$H$21)*EXP($C$5+SQRT($C$4)*H807)^0.5</f>
        <v/>
      </c>
      <c r="S807" s="17">
        <f>R807*EXP($C$5+SQRT($C$4)*I807)+(Projection!$I$20+MAX(0,Projection!$H$24-R807)/Projection!$C$4-Projection!$I$21)*EXP($C$5+SQRT($C$4)*I807)^0.5</f>
        <v/>
      </c>
      <c r="T807" s="17">
        <f>S807*EXP($C$5+SQRT($C$4)*J807)+(Projection!$J$20+MAX(0,Projection!$I$24-S807)/Projection!$C$4-Projection!$J$21)*EXP($C$5+SQRT($C$4)*J807)^0.5</f>
        <v/>
      </c>
      <c r="U807" s="17">
        <f>T807*EXP($C$5+SQRT($C$4)*K807)+(Projection!$K$20+MAX(0,Projection!$J$24-T807)/Projection!$C$4-Projection!$K$21)*EXP($C$5+SQRT($C$4)*K807)^0.5</f>
        <v/>
      </c>
      <c r="V807" s="17">
        <f>U807*EXP($C$5+SQRT($C$4)*L807)+(Projection!$L$20+MAX(0,Projection!$K$24-U807)/Projection!$C$4-Projection!$L$21)*EXP($C$5+SQRT($C$4)*L807)^0.5</f>
        <v/>
      </c>
      <c r="W807" s="13">
        <f>M807/Projection!$C$24</f>
        <v/>
      </c>
      <c r="X807" s="13">
        <f>N807/Projection!$D$24</f>
        <v/>
      </c>
      <c r="Y807" s="13">
        <f>O807/Projection!$E$24</f>
        <v/>
      </c>
      <c r="Z807" s="13">
        <f>P807/Projection!$F$24</f>
        <v/>
      </c>
      <c r="AA807" s="13">
        <f>Q807/Projection!$G$24</f>
        <v/>
      </c>
      <c r="AB807" s="13">
        <f>R807/Projection!$H$24</f>
        <v/>
      </c>
      <c r="AC807" s="13">
        <f>S807/Projection!$I$24</f>
        <v/>
      </c>
      <c r="AD807" s="13">
        <f>T807/Projection!$J$24</f>
        <v/>
      </c>
      <c r="AE807" s="13">
        <f>U807/Projection!$K$24</f>
        <v/>
      </c>
      <c r="AF807" s="13">
        <f>V807/Projection!$L$24</f>
        <v/>
      </c>
      <c r="AG807" s="13">
        <f>MIN(W807:AF807)</f>
        <v/>
      </c>
    </row>
    <row r="808">
      <c r="B808" s="2" t="n">
        <v>795</v>
      </c>
      <c r="C808" s="20" t="n">
        <v>0.330041</v>
      </c>
      <c r="D808" s="20" t="n">
        <v>0.85517</v>
      </c>
      <c r="E808" s="20" t="n">
        <v>0.179225</v>
      </c>
      <c r="F808" s="20" t="n">
        <v>0.480454</v>
      </c>
      <c r="G808" s="20" t="n">
        <v>-0.321742</v>
      </c>
      <c r="H808" s="20" t="n">
        <v>-0.330891</v>
      </c>
      <c r="I808" s="20" t="n">
        <v>-0.741123</v>
      </c>
      <c r="J808" s="20" t="n">
        <v>-1.206802</v>
      </c>
      <c r="K808" s="20" t="n">
        <v>-0.699884</v>
      </c>
      <c r="L808" s="20" t="n">
        <v>0.278985</v>
      </c>
      <c r="M808" s="17">
        <f>Projection!$C$13*EXP($C$5+SQRT($C$4)*C808)+(Projection!$C$20+MAX(0,Projection!$C$14-Projection!$C$13)/Projection!$C$4-Projection!$C$21)*EXP($C$5+SQRT($C$4)*C808)^0.5</f>
        <v/>
      </c>
      <c r="N808" s="17">
        <f>M808*EXP($C$5+SQRT($C$4)*D808)+(Projection!$D$20+MAX(0,Projection!$C$24-M808)/Projection!$C$4-Projection!$D$21)*EXP($C$5+SQRT($C$4)*D808)^0.5</f>
        <v/>
      </c>
      <c r="O808" s="17">
        <f>N808*EXP($C$5+SQRT($C$4)*E808)+(Projection!$E$20+MAX(0,Projection!$D$24-N808)/Projection!$C$4-Projection!$E$21)*EXP($C$5+SQRT($C$4)*E808)^0.5</f>
        <v/>
      </c>
      <c r="P808" s="17">
        <f>O808*EXP($C$5+SQRT($C$4)*F808)+(Projection!$F$20+MAX(0,Projection!$E$24-O808)/Projection!$C$4-Projection!$F$21)*EXP($C$5+SQRT($C$4)*F808)^0.5</f>
        <v/>
      </c>
      <c r="Q808" s="17">
        <f>P808*EXP($C$5+SQRT($C$4)*G808)+(Projection!$G$20+MAX(0,Projection!$F$24-P808)/Projection!$C$4-Projection!$G$21)*EXP($C$5+SQRT($C$4)*G808)^0.5</f>
        <v/>
      </c>
      <c r="R808" s="17">
        <f>Q808*EXP($C$5+SQRT($C$4)*H808)+(Projection!$H$20+MAX(0,Projection!$G$24-Q808)/Projection!$C$4-Projection!$H$21)*EXP($C$5+SQRT($C$4)*H808)^0.5</f>
        <v/>
      </c>
      <c r="S808" s="17">
        <f>R808*EXP($C$5+SQRT($C$4)*I808)+(Projection!$I$20+MAX(0,Projection!$H$24-R808)/Projection!$C$4-Projection!$I$21)*EXP($C$5+SQRT($C$4)*I808)^0.5</f>
        <v/>
      </c>
      <c r="T808" s="17">
        <f>S808*EXP($C$5+SQRT($C$4)*J808)+(Projection!$J$20+MAX(0,Projection!$I$24-S808)/Projection!$C$4-Projection!$J$21)*EXP($C$5+SQRT($C$4)*J808)^0.5</f>
        <v/>
      </c>
      <c r="U808" s="17">
        <f>T808*EXP($C$5+SQRT($C$4)*K808)+(Projection!$K$20+MAX(0,Projection!$J$24-T808)/Projection!$C$4-Projection!$K$21)*EXP($C$5+SQRT($C$4)*K808)^0.5</f>
        <v/>
      </c>
      <c r="V808" s="17">
        <f>U808*EXP($C$5+SQRT($C$4)*L808)+(Projection!$L$20+MAX(0,Projection!$K$24-U808)/Projection!$C$4-Projection!$L$21)*EXP($C$5+SQRT($C$4)*L808)^0.5</f>
        <v/>
      </c>
      <c r="W808" s="13">
        <f>M808/Projection!$C$24</f>
        <v/>
      </c>
      <c r="X808" s="13">
        <f>N808/Projection!$D$24</f>
        <v/>
      </c>
      <c r="Y808" s="13">
        <f>O808/Projection!$E$24</f>
        <v/>
      </c>
      <c r="Z808" s="13">
        <f>P808/Projection!$F$24</f>
        <v/>
      </c>
      <c r="AA808" s="13">
        <f>Q808/Projection!$G$24</f>
        <v/>
      </c>
      <c r="AB808" s="13">
        <f>R808/Projection!$H$24</f>
        <v/>
      </c>
      <c r="AC808" s="13">
        <f>S808/Projection!$I$24</f>
        <v/>
      </c>
      <c r="AD808" s="13">
        <f>T808/Projection!$J$24</f>
        <v/>
      </c>
      <c r="AE808" s="13">
        <f>U808/Projection!$K$24</f>
        <v/>
      </c>
      <c r="AF808" s="13">
        <f>V808/Projection!$L$24</f>
        <v/>
      </c>
      <c r="AG808" s="13">
        <f>MIN(W808:AF808)</f>
        <v/>
      </c>
    </row>
    <row r="809">
      <c r="B809" s="2" t="n">
        <v>796</v>
      </c>
      <c r="C809" s="20" t="n">
        <v>0.496232</v>
      </c>
      <c r="D809" s="20" t="n">
        <v>0.2142</v>
      </c>
      <c r="E809" s="20" t="n">
        <v>0.770594</v>
      </c>
      <c r="F809" s="20" t="n">
        <v>0.843534</v>
      </c>
      <c r="G809" s="20" t="n">
        <v>0.726752</v>
      </c>
      <c r="H809" s="20" t="n">
        <v>1.283387</v>
      </c>
      <c r="I809" s="20" t="n">
        <v>0.242018</v>
      </c>
      <c r="J809" s="20" t="n">
        <v>0.258582</v>
      </c>
      <c r="K809" s="20" t="n">
        <v>0.048024</v>
      </c>
      <c r="L809" s="20" t="n">
        <v>-0.299707</v>
      </c>
      <c r="M809" s="17">
        <f>Projection!$C$13*EXP($C$5+SQRT($C$4)*C809)+(Projection!$C$20+MAX(0,Projection!$C$14-Projection!$C$13)/Projection!$C$4-Projection!$C$21)*EXP($C$5+SQRT($C$4)*C809)^0.5</f>
        <v/>
      </c>
      <c r="N809" s="17">
        <f>M809*EXP($C$5+SQRT($C$4)*D809)+(Projection!$D$20+MAX(0,Projection!$C$24-M809)/Projection!$C$4-Projection!$D$21)*EXP($C$5+SQRT($C$4)*D809)^0.5</f>
        <v/>
      </c>
      <c r="O809" s="17">
        <f>N809*EXP($C$5+SQRT($C$4)*E809)+(Projection!$E$20+MAX(0,Projection!$D$24-N809)/Projection!$C$4-Projection!$E$21)*EXP($C$5+SQRT($C$4)*E809)^0.5</f>
        <v/>
      </c>
      <c r="P809" s="17">
        <f>O809*EXP($C$5+SQRT($C$4)*F809)+(Projection!$F$20+MAX(0,Projection!$E$24-O809)/Projection!$C$4-Projection!$F$21)*EXP($C$5+SQRT($C$4)*F809)^0.5</f>
        <v/>
      </c>
      <c r="Q809" s="17">
        <f>P809*EXP($C$5+SQRT($C$4)*G809)+(Projection!$G$20+MAX(0,Projection!$F$24-P809)/Projection!$C$4-Projection!$G$21)*EXP($C$5+SQRT($C$4)*G809)^0.5</f>
        <v/>
      </c>
      <c r="R809" s="17">
        <f>Q809*EXP($C$5+SQRT($C$4)*H809)+(Projection!$H$20+MAX(0,Projection!$G$24-Q809)/Projection!$C$4-Projection!$H$21)*EXP($C$5+SQRT($C$4)*H809)^0.5</f>
        <v/>
      </c>
      <c r="S809" s="17">
        <f>R809*EXP($C$5+SQRT($C$4)*I809)+(Projection!$I$20+MAX(0,Projection!$H$24-R809)/Projection!$C$4-Projection!$I$21)*EXP($C$5+SQRT($C$4)*I809)^0.5</f>
        <v/>
      </c>
      <c r="T809" s="17">
        <f>S809*EXP($C$5+SQRT($C$4)*J809)+(Projection!$J$20+MAX(0,Projection!$I$24-S809)/Projection!$C$4-Projection!$J$21)*EXP($C$5+SQRT($C$4)*J809)^0.5</f>
        <v/>
      </c>
      <c r="U809" s="17">
        <f>T809*EXP($C$5+SQRT($C$4)*K809)+(Projection!$K$20+MAX(0,Projection!$J$24-T809)/Projection!$C$4-Projection!$K$21)*EXP($C$5+SQRT($C$4)*K809)^0.5</f>
        <v/>
      </c>
      <c r="V809" s="17">
        <f>U809*EXP($C$5+SQRT($C$4)*L809)+(Projection!$L$20+MAX(0,Projection!$K$24-U809)/Projection!$C$4-Projection!$L$21)*EXP($C$5+SQRT($C$4)*L809)^0.5</f>
        <v/>
      </c>
      <c r="W809" s="13">
        <f>M809/Projection!$C$24</f>
        <v/>
      </c>
      <c r="X809" s="13">
        <f>N809/Projection!$D$24</f>
        <v/>
      </c>
      <c r="Y809" s="13">
        <f>O809/Projection!$E$24</f>
        <v/>
      </c>
      <c r="Z809" s="13">
        <f>P809/Projection!$F$24</f>
        <v/>
      </c>
      <c r="AA809" s="13">
        <f>Q809/Projection!$G$24</f>
        <v/>
      </c>
      <c r="AB809" s="13">
        <f>R809/Projection!$H$24</f>
        <v/>
      </c>
      <c r="AC809" s="13">
        <f>S809/Projection!$I$24</f>
        <v/>
      </c>
      <c r="AD809" s="13">
        <f>T809/Projection!$J$24</f>
        <v/>
      </c>
      <c r="AE809" s="13">
        <f>U809/Projection!$K$24</f>
        <v/>
      </c>
      <c r="AF809" s="13">
        <f>V809/Projection!$L$24</f>
        <v/>
      </c>
      <c r="AG809" s="13">
        <f>MIN(W809:AF809)</f>
        <v/>
      </c>
    </row>
    <row r="810">
      <c r="B810" s="2" t="n">
        <v>797</v>
      </c>
      <c r="C810" s="20" t="n">
        <v>0.989865</v>
      </c>
      <c r="D810" s="20" t="n">
        <v>2.276767</v>
      </c>
      <c r="E810" s="20" t="n">
        <v>0.464632</v>
      </c>
      <c r="F810" s="20" t="n">
        <v>-0.178921</v>
      </c>
      <c r="G810" s="20" t="n">
        <v>0.120521</v>
      </c>
      <c r="H810" s="20" t="n">
        <v>0.033629</v>
      </c>
      <c r="I810" s="20" t="n">
        <v>-0.924503</v>
      </c>
      <c r="J810" s="20" t="n">
        <v>0.269294</v>
      </c>
      <c r="K810" s="20" t="n">
        <v>0.311479</v>
      </c>
      <c r="L810" s="20" t="n">
        <v>-0.442747</v>
      </c>
      <c r="M810" s="17">
        <f>Projection!$C$13*EXP($C$5+SQRT($C$4)*C810)+(Projection!$C$20+MAX(0,Projection!$C$14-Projection!$C$13)/Projection!$C$4-Projection!$C$21)*EXP($C$5+SQRT($C$4)*C810)^0.5</f>
        <v/>
      </c>
      <c r="N810" s="17">
        <f>M810*EXP($C$5+SQRT($C$4)*D810)+(Projection!$D$20+MAX(0,Projection!$C$24-M810)/Projection!$C$4-Projection!$D$21)*EXP($C$5+SQRT($C$4)*D810)^0.5</f>
        <v/>
      </c>
      <c r="O810" s="17">
        <f>N810*EXP($C$5+SQRT($C$4)*E810)+(Projection!$E$20+MAX(0,Projection!$D$24-N810)/Projection!$C$4-Projection!$E$21)*EXP($C$5+SQRT($C$4)*E810)^0.5</f>
        <v/>
      </c>
      <c r="P810" s="17">
        <f>O810*EXP($C$5+SQRT($C$4)*F810)+(Projection!$F$20+MAX(0,Projection!$E$24-O810)/Projection!$C$4-Projection!$F$21)*EXP($C$5+SQRT($C$4)*F810)^0.5</f>
        <v/>
      </c>
      <c r="Q810" s="17">
        <f>P810*EXP($C$5+SQRT($C$4)*G810)+(Projection!$G$20+MAX(0,Projection!$F$24-P810)/Projection!$C$4-Projection!$G$21)*EXP($C$5+SQRT($C$4)*G810)^0.5</f>
        <v/>
      </c>
      <c r="R810" s="17">
        <f>Q810*EXP($C$5+SQRT($C$4)*H810)+(Projection!$H$20+MAX(0,Projection!$G$24-Q810)/Projection!$C$4-Projection!$H$21)*EXP($C$5+SQRT($C$4)*H810)^0.5</f>
        <v/>
      </c>
      <c r="S810" s="17">
        <f>R810*EXP($C$5+SQRT($C$4)*I810)+(Projection!$I$20+MAX(0,Projection!$H$24-R810)/Projection!$C$4-Projection!$I$21)*EXP($C$5+SQRT($C$4)*I810)^0.5</f>
        <v/>
      </c>
      <c r="T810" s="17">
        <f>S810*EXP($C$5+SQRT($C$4)*J810)+(Projection!$J$20+MAX(0,Projection!$I$24-S810)/Projection!$C$4-Projection!$J$21)*EXP($C$5+SQRT($C$4)*J810)^0.5</f>
        <v/>
      </c>
      <c r="U810" s="17">
        <f>T810*EXP($C$5+SQRT($C$4)*K810)+(Projection!$K$20+MAX(0,Projection!$J$24-T810)/Projection!$C$4-Projection!$K$21)*EXP($C$5+SQRT($C$4)*K810)^0.5</f>
        <v/>
      </c>
      <c r="V810" s="17">
        <f>U810*EXP($C$5+SQRT($C$4)*L810)+(Projection!$L$20+MAX(0,Projection!$K$24-U810)/Projection!$C$4-Projection!$L$21)*EXP($C$5+SQRT($C$4)*L810)^0.5</f>
        <v/>
      </c>
      <c r="W810" s="13">
        <f>M810/Projection!$C$24</f>
        <v/>
      </c>
      <c r="X810" s="13">
        <f>N810/Projection!$D$24</f>
        <v/>
      </c>
      <c r="Y810" s="13">
        <f>O810/Projection!$E$24</f>
        <v/>
      </c>
      <c r="Z810" s="13">
        <f>P810/Projection!$F$24</f>
        <v/>
      </c>
      <c r="AA810" s="13">
        <f>Q810/Projection!$G$24</f>
        <v/>
      </c>
      <c r="AB810" s="13">
        <f>R810/Projection!$H$24</f>
        <v/>
      </c>
      <c r="AC810" s="13">
        <f>S810/Projection!$I$24</f>
        <v/>
      </c>
      <c r="AD810" s="13">
        <f>T810/Projection!$J$24</f>
        <v/>
      </c>
      <c r="AE810" s="13">
        <f>U810/Projection!$K$24</f>
        <v/>
      </c>
      <c r="AF810" s="13">
        <f>V810/Projection!$L$24</f>
        <v/>
      </c>
      <c r="AG810" s="13">
        <f>MIN(W810:AF810)</f>
        <v/>
      </c>
    </row>
    <row r="811">
      <c r="B811" s="2" t="n">
        <v>798</v>
      </c>
      <c r="C811" s="20" t="n">
        <v>-0.9370810000000001</v>
      </c>
      <c r="D811" s="20" t="n">
        <v>1.324118</v>
      </c>
      <c r="E811" s="20" t="n">
        <v>0.580583</v>
      </c>
      <c r="F811" s="20" t="n">
        <v>-0.028386</v>
      </c>
      <c r="G811" s="20" t="n">
        <v>0.733757</v>
      </c>
      <c r="H811" s="20" t="n">
        <v>-0.172325</v>
      </c>
      <c r="I811" s="20" t="n">
        <v>-1.178483</v>
      </c>
      <c r="J811" s="20" t="n">
        <v>-0.766635</v>
      </c>
      <c r="K811" s="20" t="n">
        <v>-0.834477</v>
      </c>
      <c r="L811" s="20" t="n">
        <v>-0.41117</v>
      </c>
      <c r="M811" s="17">
        <f>Projection!$C$13*EXP($C$5+SQRT($C$4)*C811)+(Projection!$C$20+MAX(0,Projection!$C$14-Projection!$C$13)/Projection!$C$4-Projection!$C$21)*EXP($C$5+SQRT($C$4)*C811)^0.5</f>
        <v/>
      </c>
      <c r="N811" s="17">
        <f>M811*EXP($C$5+SQRT($C$4)*D811)+(Projection!$D$20+MAX(0,Projection!$C$24-M811)/Projection!$C$4-Projection!$D$21)*EXP($C$5+SQRT($C$4)*D811)^0.5</f>
        <v/>
      </c>
      <c r="O811" s="17">
        <f>N811*EXP($C$5+SQRT($C$4)*E811)+(Projection!$E$20+MAX(0,Projection!$D$24-N811)/Projection!$C$4-Projection!$E$21)*EXP($C$5+SQRT($C$4)*E811)^0.5</f>
        <v/>
      </c>
      <c r="P811" s="17">
        <f>O811*EXP($C$5+SQRT($C$4)*F811)+(Projection!$F$20+MAX(0,Projection!$E$24-O811)/Projection!$C$4-Projection!$F$21)*EXP($C$5+SQRT($C$4)*F811)^0.5</f>
        <v/>
      </c>
      <c r="Q811" s="17">
        <f>P811*EXP($C$5+SQRT($C$4)*G811)+(Projection!$G$20+MAX(0,Projection!$F$24-P811)/Projection!$C$4-Projection!$G$21)*EXP($C$5+SQRT($C$4)*G811)^0.5</f>
        <v/>
      </c>
      <c r="R811" s="17">
        <f>Q811*EXP($C$5+SQRT($C$4)*H811)+(Projection!$H$20+MAX(0,Projection!$G$24-Q811)/Projection!$C$4-Projection!$H$21)*EXP($C$5+SQRT($C$4)*H811)^0.5</f>
        <v/>
      </c>
      <c r="S811" s="17">
        <f>R811*EXP($C$5+SQRT($C$4)*I811)+(Projection!$I$20+MAX(0,Projection!$H$24-R811)/Projection!$C$4-Projection!$I$21)*EXP($C$5+SQRT($C$4)*I811)^0.5</f>
        <v/>
      </c>
      <c r="T811" s="17">
        <f>S811*EXP($C$5+SQRT($C$4)*J811)+(Projection!$J$20+MAX(0,Projection!$I$24-S811)/Projection!$C$4-Projection!$J$21)*EXP($C$5+SQRT($C$4)*J811)^0.5</f>
        <v/>
      </c>
      <c r="U811" s="17">
        <f>T811*EXP($C$5+SQRT($C$4)*K811)+(Projection!$K$20+MAX(0,Projection!$J$24-T811)/Projection!$C$4-Projection!$K$21)*EXP($C$5+SQRT($C$4)*K811)^0.5</f>
        <v/>
      </c>
      <c r="V811" s="17">
        <f>U811*EXP($C$5+SQRT($C$4)*L811)+(Projection!$L$20+MAX(0,Projection!$K$24-U811)/Projection!$C$4-Projection!$L$21)*EXP($C$5+SQRT($C$4)*L811)^0.5</f>
        <v/>
      </c>
      <c r="W811" s="13">
        <f>M811/Projection!$C$24</f>
        <v/>
      </c>
      <c r="X811" s="13">
        <f>N811/Projection!$D$24</f>
        <v/>
      </c>
      <c r="Y811" s="13">
        <f>O811/Projection!$E$24</f>
        <v/>
      </c>
      <c r="Z811" s="13">
        <f>P811/Projection!$F$24</f>
        <v/>
      </c>
      <c r="AA811" s="13">
        <f>Q811/Projection!$G$24</f>
        <v/>
      </c>
      <c r="AB811" s="13">
        <f>R811/Projection!$H$24</f>
        <v/>
      </c>
      <c r="AC811" s="13">
        <f>S811/Projection!$I$24</f>
        <v/>
      </c>
      <c r="AD811" s="13">
        <f>T811/Projection!$J$24</f>
        <v/>
      </c>
      <c r="AE811" s="13">
        <f>U811/Projection!$K$24</f>
        <v/>
      </c>
      <c r="AF811" s="13">
        <f>V811/Projection!$L$24</f>
        <v/>
      </c>
      <c r="AG811" s="13">
        <f>MIN(W811:AF811)</f>
        <v/>
      </c>
    </row>
    <row r="812">
      <c r="B812" s="2" t="n">
        <v>799</v>
      </c>
      <c r="C812" s="20" t="n">
        <v>-0.000501</v>
      </c>
      <c r="D812" s="20" t="n">
        <v>0.181016</v>
      </c>
      <c r="E812" s="20" t="n">
        <v>-1.463961</v>
      </c>
      <c r="F812" s="20" t="n">
        <v>-0.65544</v>
      </c>
      <c r="G812" s="20" t="n">
        <v>-1.392759</v>
      </c>
      <c r="H812" s="20" t="n">
        <v>-0.372412</v>
      </c>
      <c r="I812" s="20" t="n">
        <v>-0.526292</v>
      </c>
      <c r="J812" s="20" t="n">
        <v>-0.236313</v>
      </c>
      <c r="K812" s="20" t="n">
        <v>-0.4567</v>
      </c>
      <c r="L812" s="20" t="n">
        <v>0.381855</v>
      </c>
      <c r="M812" s="17">
        <f>Projection!$C$13*EXP($C$5+SQRT($C$4)*C812)+(Projection!$C$20+MAX(0,Projection!$C$14-Projection!$C$13)/Projection!$C$4-Projection!$C$21)*EXP($C$5+SQRT($C$4)*C812)^0.5</f>
        <v/>
      </c>
      <c r="N812" s="17">
        <f>M812*EXP($C$5+SQRT($C$4)*D812)+(Projection!$D$20+MAX(0,Projection!$C$24-M812)/Projection!$C$4-Projection!$D$21)*EXP($C$5+SQRT($C$4)*D812)^0.5</f>
        <v/>
      </c>
      <c r="O812" s="17">
        <f>N812*EXP($C$5+SQRT($C$4)*E812)+(Projection!$E$20+MAX(0,Projection!$D$24-N812)/Projection!$C$4-Projection!$E$21)*EXP($C$5+SQRT($C$4)*E812)^0.5</f>
        <v/>
      </c>
      <c r="P812" s="17">
        <f>O812*EXP($C$5+SQRT($C$4)*F812)+(Projection!$F$20+MAX(0,Projection!$E$24-O812)/Projection!$C$4-Projection!$F$21)*EXP($C$5+SQRT($C$4)*F812)^0.5</f>
        <v/>
      </c>
      <c r="Q812" s="17">
        <f>P812*EXP($C$5+SQRT($C$4)*G812)+(Projection!$G$20+MAX(0,Projection!$F$24-P812)/Projection!$C$4-Projection!$G$21)*EXP($C$5+SQRT($C$4)*G812)^0.5</f>
        <v/>
      </c>
      <c r="R812" s="17">
        <f>Q812*EXP($C$5+SQRT($C$4)*H812)+(Projection!$H$20+MAX(0,Projection!$G$24-Q812)/Projection!$C$4-Projection!$H$21)*EXP($C$5+SQRT($C$4)*H812)^0.5</f>
        <v/>
      </c>
      <c r="S812" s="17">
        <f>R812*EXP($C$5+SQRT($C$4)*I812)+(Projection!$I$20+MAX(0,Projection!$H$24-R812)/Projection!$C$4-Projection!$I$21)*EXP($C$5+SQRT($C$4)*I812)^0.5</f>
        <v/>
      </c>
      <c r="T812" s="17">
        <f>S812*EXP($C$5+SQRT($C$4)*J812)+(Projection!$J$20+MAX(0,Projection!$I$24-S812)/Projection!$C$4-Projection!$J$21)*EXP($C$5+SQRT($C$4)*J812)^0.5</f>
        <v/>
      </c>
      <c r="U812" s="17">
        <f>T812*EXP($C$5+SQRT($C$4)*K812)+(Projection!$K$20+MAX(0,Projection!$J$24-T812)/Projection!$C$4-Projection!$K$21)*EXP($C$5+SQRT($C$4)*K812)^0.5</f>
        <v/>
      </c>
      <c r="V812" s="17">
        <f>U812*EXP($C$5+SQRT($C$4)*L812)+(Projection!$L$20+MAX(0,Projection!$K$24-U812)/Projection!$C$4-Projection!$L$21)*EXP($C$5+SQRT($C$4)*L812)^0.5</f>
        <v/>
      </c>
      <c r="W812" s="13">
        <f>M812/Projection!$C$24</f>
        <v/>
      </c>
      <c r="X812" s="13">
        <f>N812/Projection!$D$24</f>
        <v/>
      </c>
      <c r="Y812" s="13">
        <f>O812/Projection!$E$24</f>
        <v/>
      </c>
      <c r="Z812" s="13">
        <f>P812/Projection!$F$24</f>
        <v/>
      </c>
      <c r="AA812" s="13">
        <f>Q812/Projection!$G$24</f>
        <v/>
      </c>
      <c r="AB812" s="13">
        <f>R812/Projection!$H$24</f>
        <v/>
      </c>
      <c r="AC812" s="13">
        <f>S812/Projection!$I$24</f>
        <v/>
      </c>
      <c r="AD812" s="13">
        <f>T812/Projection!$J$24</f>
        <v/>
      </c>
      <c r="AE812" s="13">
        <f>U812/Projection!$K$24</f>
        <v/>
      </c>
      <c r="AF812" s="13">
        <f>V812/Projection!$L$24</f>
        <v/>
      </c>
      <c r="AG812" s="13">
        <f>MIN(W812:AF812)</f>
        <v/>
      </c>
    </row>
    <row r="813">
      <c r="B813" s="2" t="n">
        <v>800</v>
      </c>
      <c r="C813" s="20" t="n">
        <v>-1.200408</v>
      </c>
      <c r="D813" s="20" t="n">
        <v>2.269882</v>
      </c>
      <c r="E813" s="20" t="n">
        <v>0.818876</v>
      </c>
      <c r="F813" s="20" t="n">
        <v>-1.062346</v>
      </c>
      <c r="G813" s="20" t="n">
        <v>0.311276</v>
      </c>
      <c r="H813" s="20" t="n">
        <v>0.236102</v>
      </c>
      <c r="I813" s="20" t="n">
        <v>-0.397826</v>
      </c>
      <c r="J813" s="20" t="n">
        <v>-0.504181</v>
      </c>
      <c r="K813" s="20" t="n">
        <v>-1.442499</v>
      </c>
      <c r="L813" s="20" t="n">
        <v>-1.183307</v>
      </c>
      <c r="M813" s="17">
        <f>Projection!$C$13*EXP($C$5+SQRT($C$4)*C813)+(Projection!$C$20+MAX(0,Projection!$C$14-Projection!$C$13)/Projection!$C$4-Projection!$C$21)*EXP($C$5+SQRT($C$4)*C813)^0.5</f>
        <v/>
      </c>
      <c r="N813" s="17">
        <f>M813*EXP($C$5+SQRT($C$4)*D813)+(Projection!$D$20+MAX(0,Projection!$C$24-M813)/Projection!$C$4-Projection!$D$21)*EXP($C$5+SQRT($C$4)*D813)^0.5</f>
        <v/>
      </c>
      <c r="O813" s="17">
        <f>N813*EXP($C$5+SQRT($C$4)*E813)+(Projection!$E$20+MAX(0,Projection!$D$24-N813)/Projection!$C$4-Projection!$E$21)*EXP($C$5+SQRT($C$4)*E813)^0.5</f>
        <v/>
      </c>
      <c r="P813" s="17">
        <f>O813*EXP($C$5+SQRT($C$4)*F813)+(Projection!$F$20+MAX(0,Projection!$E$24-O813)/Projection!$C$4-Projection!$F$21)*EXP($C$5+SQRT($C$4)*F813)^0.5</f>
        <v/>
      </c>
      <c r="Q813" s="17">
        <f>P813*EXP($C$5+SQRT($C$4)*G813)+(Projection!$G$20+MAX(0,Projection!$F$24-P813)/Projection!$C$4-Projection!$G$21)*EXP($C$5+SQRT($C$4)*G813)^0.5</f>
        <v/>
      </c>
      <c r="R813" s="17">
        <f>Q813*EXP($C$5+SQRT($C$4)*H813)+(Projection!$H$20+MAX(0,Projection!$G$24-Q813)/Projection!$C$4-Projection!$H$21)*EXP($C$5+SQRT($C$4)*H813)^0.5</f>
        <v/>
      </c>
      <c r="S813" s="17">
        <f>R813*EXP($C$5+SQRT($C$4)*I813)+(Projection!$I$20+MAX(0,Projection!$H$24-R813)/Projection!$C$4-Projection!$I$21)*EXP($C$5+SQRT($C$4)*I813)^0.5</f>
        <v/>
      </c>
      <c r="T813" s="17">
        <f>S813*EXP($C$5+SQRT($C$4)*J813)+(Projection!$J$20+MAX(0,Projection!$I$24-S813)/Projection!$C$4-Projection!$J$21)*EXP($C$5+SQRT($C$4)*J813)^0.5</f>
        <v/>
      </c>
      <c r="U813" s="17">
        <f>T813*EXP($C$5+SQRT($C$4)*K813)+(Projection!$K$20+MAX(0,Projection!$J$24-T813)/Projection!$C$4-Projection!$K$21)*EXP($C$5+SQRT($C$4)*K813)^0.5</f>
        <v/>
      </c>
      <c r="V813" s="17">
        <f>U813*EXP($C$5+SQRT($C$4)*L813)+(Projection!$L$20+MAX(0,Projection!$K$24-U813)/Projection!$C$4-Projection!$L$21)*EXP($C$5+SQRT($C$4)*L813)^0.5</f>
        <v/>
      </c>
      <c r="W813" s="13">
        <f>M813/Projection!$C$24</f>
        <v/>
      </c>
      <c r="X813" s="13">
        <f>N813/Projection!$D$24</f>
        <v/>
      </c>
      <c r="Y813" s="13">
        <f>O813/Projection!$E$24</f>
        <v/>
      </c>
      <c r="Z813" s="13">
        <f>P813/Projection!$F$24</f>
        <v/>
      </c>
      <c r="AA813" s="13">
        <f>Q813/Projection!$G$24</f>
        <v/>
      </c>
      <c r="AB813" s="13">
        <f>R813/Projection!$H$24</f>
        <v/>
      </c>
      <c r="AC813" s="13">
        <f>S813/Projection!$I$24</f>
        <v/>
      </c>
      <c r="AD813" s="13">
        <f>T813/Projection!$J$24</f>
        <v/>
      </c>
      <c r="AE813" s="13">
        <f>U813/Projection!$K$24</f>
        <v/>
      </c>
      <c r="AF813" s="13">
        <f>V813/Projection!$L$24</f>
        <v/>
      </c>
      <c r="AG813" s="13">
        <f>MIN(W813:AF813)</f>
        <v/>
      </c>
    </row>
    <row r="814">
      <c r="B814" s="2" t="n">
        <v>801</v>
      </c>
      <c r="C814" s="20" t="n">
        <v>0.163972</v>
      </c>
      <c r="D814" s="20" t="n">
        <v>-1.164402</v>
      </c>
      <c r="E814" s="20" t="n">
        <v>-1.110364</v>
      </c>
      <c r="F814" s="20" t="n">
        <v>-1.25132</v>
      </c>
      <c r="G814" s="20" t="n">
        <v>-0.299816</v>
      </c>
      <c r="H814" s="20" t="n">
        <v>0.208896</v>
      </c>
      <c r="I814" s="20" t="n">
        <v>-0.07958999999999999</v>
      </c>
      <c r="J814" s="20" t="n">
        <v>-0.324519</v>
      </c>
      <c r="K814" s="20" t="n">
        <v>-0.046025</v>
      </c>
      <c r="L814" s="20" t="n">
        <v>0.249828</v>
      </c>
      <c r="M814" s="17">
        <f>Projection!$C$13*EXP($C$5+SQRT($C$4)*C814)+(Projection!$C$20+MAX(0,Projection!$C$14-Projection!$C$13)/Projection!$C$4-Projection!$C$21)*EXP($C$5+SQRT($C$4)*C814)^0.5</f>
        <v/>
      </c>
      <c r="N814" s="17">
        <f>M814*EXP($C$5+SQRT($C$4)*D814)+(Projection!$D$20+MAX(0,Projection!$C$24-M814)/Projection!$C$4-Projection!$D$21)*EXP($C$5+SQRT($C$4)*D814)^0.5</f>
        <v/>
      </c>
      <c r="O814" s="17">
        <f>N814*EXP($C$5+SQRT($C$4)*E814)+(Projection!$E$20+MAX(0,Projection!$D$24-N814)/Projection!$C$4-Projection!$E$21)*EXP($C$5+SQRT($C$4)*E814)^0.5</f>
        <v/>
      </c>
      <c r="P814" s="17">
        <f>O814*EXP($C$5+SQRT($C$4)*F814)+(Projection!$F$20+MAX(0,Projection!$E$24-O814)/Projection!$C$4-Projection!$F$21)*EXP($C$5+SQRT($C$4)*F814)^0.5</f>
        <v/>
      </c>
      <c r="Q814" s="17">
        <f>P814*EXP($C$5+SQRT($C$4)*G814)+(Projection!$G$20+MAX(0,Projection!$F$24-P814)/Projection!$C$4-Projection!$G$21)*EXP($C$5+SQRT($C$4)*G814)^0.5</f>
        <v/>
      </c>
      <c r="R814" s="17">
        <f>Q814*EXP($C$5+SQRT($C$4)*H814)+(Projection!$H$20+MAX(0,Projection!$G$24-Q814)/Projection!$C$4-Projection!$H$21)*EXP($C$5+SQRT($C$4)*H814)^0.5</f>
        <v/>
      </c>
      <c r="S814" s="17">
        <f>R814*EXP($C$5+SQRT($C$4)*I814)+(Projection!$I$20+MAX(0,Projection!$H$24-R814)/Projection!$C$4-Projection!$I$21)*EXP($C$5+SQRT($C$4)*I814)^0.5</f>
        <v/>
      </c>
      <c r="T814" s="17">
        <f>S814*EXP($C$5+SQRT($C$4)*J814)+(Projection!$J$20+MAX(0,Projection!$I$24-S814)/Projection!$C$4-Projection!$J$21)*EXP($C$5+SQRT($C$4)*J814)^0.5</f>
        <v/>
      </c>
      <c r="U814" s="17">
        <f>T814*EXP($C$5+SQRT($C$4)*K814)+(Projection!$K$20+MAX(0,Projection!$J$24-T814)/Projection!$C$4-Projection!$K$21)*EXP($C$5+SQRT($C$4)*K814)^0.5</f>
        <v/>
      </c>
      <c r="V814" s="17">
        <f>U814*EXP($C$5+SQRT($C$4)*L814)+(Projection!$L$20+MAX(0,Projection!$K$24-U814)/Projection!$C$4-Projection!$L$21)*EXP($C$5+SQRT($C$4)*L814)^0.5</f>
        <v/>
      </c>
      <c r="W814" s="13">
        <f>M814/Projection!$C$24</f>
        <v/>
      </c>
      <c r="X814" s="13">
        <f>N814/Projection!$D$24</f>
        <v/>
      </c>
      <c r="Y814" s="13">
        <f>O814/Projection!$E$24</f>
        <v/>
      </c>
      <c r="Z814" s="13">
        <f>P814/Projection!$F$24</f>
        <v/>
      </c>
      <c r="AA814" s="13">
        <f>Q814/Projection!$G$24</f>
        <v/>
      </c>
      <c r="AB814" s="13">
        <f>R814/Projection!$H$24</f>
        <v/>
      </c>
      <c r="AC814" s="13">
        <f>S814/Projection!$I$24</f>
        <v/>
      </c>
      <c r="AD814" s="13">
        <f>T814/Projection!$J$24</f>
        <v/>
      </c>
      <c r="AE814" s="13">
        <f>U814/Projection!$K$24</f>
        <v/>
      </c>
      <c r="AF814" s="13">
        <f>V814/Projection!$L$24</f>
        <v/>
      </c>
      <c r="AG814" s="13">
        <f>MIN(W814:AF814)</f>
        <v/>
      </c>
    </row>
    <row r="815">
      <c r="B815" s="2" t="n">
        <v>802</v>
      </c>
      <c r="C815" s="20" t="n">
        <v>-0.726166</v>
      </c>
      <c r="D815" s="20" t="n">
        <v>-0.499227</v>
      </c>
      <c r="E815" s="20" t="n">
        <v>-1.6396</v>
      </c>
      <c r="F815" s="20" t="n">
        <v>-0.222039</v>
      </c>
      <c r="G815" s="20" t="n">
        <v>1.53955</v>
      </c>
      <c r="H815" s="20" t="n">
        <v>0.001379</v>
      </c>
      <c r="I815" s="20" t="n">
        <v>1.298069</v>
      </c>
      <c r="J815" s="20" t="n">
        <v>-1.729563</v>
      </c>
      <c r="K815" s="20" t="n">
        <v>0.390062</v>
      </c>
      <c r="L815" s="20" t="n">
        <v>0.720117</v>
      </c>
      <c r="M815" s="17">
        <f>Projection!$C$13*EXP($C$5+SQRT($C$4)*C815)+(Projection!$C$20+MAX(0,Projection!$C$14-Projection!$C$13)/Projection!$C$4-Projection!$C$21)*EXP($C$5+SQRT($C$4)*C815)^0.5</f>
        <v/>
      </c>
      <c r="N815" s="17">
        <f>M815*EXP($C$5+SQRT($C$4)*D815)+(Projection!$D$20+MAX(0,Projection!$C$24-M815)/Projection!$C$4-Projection!$D$21)*EXP($C$5+SQRT($C$4)*D815)^0.5</f>
        <v/>
      </c>
      <c r="O815" s="17">
        <f>N815*EXP($C$5+SQRT($C$4)*E815)+(Projection!$E$20+MAX(0,Projection!$D$24-N815)/Projection!$C$4-Projection!$E$21)*EXP($C$5+SQRT($C$4)*E815)^0.5</f>
        <v/>
      </c>
      <c r="P815" s="17">
        <f>O815*EXP($C$5+SQRT($C$4)*F815)+(Projection!$F$20+MAX(0,Projection!$E$24-O815)/Projection!$C$4-Projection!$F$21)*EXP($C$5+SQRT($C$4)*F815)^0.5</f>
        <v/>
      </c>
      <c r="Q815" s="17">
        <f>P815*EXP($C$5+SQRT($C$4)*G815)+(Projection!$G$20+MAX(0,Projection!$F$24-P815)/Projection!$C$4-Projection!$G$21)*EXP($C$5+SQRT($C$4)*G815)^0.5</f>
        <v/>
      </c>
      <c r="R815" s="17">
        <f>Q815*EXP($C$5+SQRT($C$4)*H815)+(Projection!$H$20+MAX(0,Projection!$G$24-Q815)/Projection!$C$4-Projection!$H$21)*EXP($C$5+SQRT($C$4)*H815)^0.5</f>
        <v/>
      </c>
      <c r="S815" s="17">
        <f>R815*EXP($C$5+SQRT($C$4)*I815)+(Projection!$I$20+MAX(0,Projection!$H$24-R815)/Projection!$C$4-Projection!$I$21)*EXP($C$5+SQRT($C$4)*I815)^0.5</f>
        <v/>
      </c>
      <c r="T815" s="17">
        <f>S815*EXP($C$5+SQRT($C$4)*J815)+(Projection!$J$20+MAX(0,Projection!$I$24-S815)/Projection!$C$4-Projection!$J$21)*EXP($C$5+SQRT($C$4)*J815)^0.5</f>
        <v/>
      </c>
      <c r="U815" s="17">
        <f>T815*EXP($C$5+SQRT($C$4)*K815)+(Projection!$K$20+MAX(0,Projection!$J$24-T815)/Projection!$C$4-Projection!$K$21)*EXP($C$5+SQRT($C$4)*K815)^0.5</f>
        <v/>
      </c>
      <c r="V815" s="17">
        <f>U815*EXP($C$5+SQRT($C$4)*L815)+(Projection!$L$20+MAX(0,Projection!$K$24-U815)/Projection!$C$4-Projection!$L$21)*EXP($C$5+SQRT($C$4)*L815)^0.5</f>
        <v/>
      </c>
      <c r="W815" s="13">
        <f>M815/Projection!$C$24</f>
        <v/>
      </c>
      <c r="X815" s="13">
        <f>N815/Projection!$D$24</f>
        <v/>
      </c>
      <c r="Y815" s="13">
        <f>O815/Projection!$E$24</f>
        <v/>
      </c>
      <c r="Z815" s="13">
        <f>P815/Projection!$F$24</f>
        <v/>
      </c>
      <c r="AA815" s="13">
        <f>Q815/Projection!$G$24</f>
        <v/>
      </c>
      <c r="AB815" s="13">
        <f>R815/Projection!$H$24</f>
        <v/>
      </c>
      <c r="AC815" s="13">
        <f>S815/Projection!$I$24</f>
        <v/>
      </c>
      <c r="AD815" s="13">
        <f>T815/Projection!$J$24</f>
        <v/>
      </c>
      <c r="AE815" s="13">
        <f>U815/Projection!$K$24</f>
        <v/>
      </c>
      <c r="AF815" s="13">
        <f>V815/Projection!$L$24</f>
        <v/>
      </c>
      <c r="AG815" s="13">
        <f>MIN(W815:AF815)</f>
        <v/>
      </c>
    </row>
    <row r="816">
      <c r="B816" s="2" t="n">
        <v>803</v>
      </c>
      <c r="C816" s="20" t="n">
        <v>0.200414</v>
      </c>
      <c r="D816" s="20" t="n">
        <v>-0.722438</v>
      </c>
      <c r="E816" s="20" t="n">
        <v>0.454589</v>
      </c>
      <c r="F816" s="20" t="n">
        <v>0.99581</v>
      </c>
      <c r="G816" s="20" t="n">
        <v>0.239119</v>
      </c>
      <c r="H816" s="20" t="n">
        <v>0.82147</v>
      </c>
      <c r="I816" s="20" t="n">
        <v>0.911844</v>
      </c>
      <c r="J816" s="20" t="n">
        <v>0.585687</v>
      </c>
      <c r="K816" s="20" t="n">
        <v>0.878481</v>
      </c>
      <c r="L816" s="20" t="n">
        <v>-0.331807</v>
      </c>
      <c r="M816" s="17">
        <f>Projection!$C$13*EXP($C$5+SQRT($C$4)*C816)+(Projection!$C$20+MAX(0,Projection!$C$14-Projection!$C$13)/Projection!$C$4-Projection!$C$21)*EXP($C$5+SQRT($C$4)*C816)^0.5</f>
        <v/>
      </c>
      <c r="N816" s="17">
        <f>M816*EXP($C$5+SQRT($C$4)*D816)+(Projection!$D$20+MAX(0,Projection!$C$24-M816)/Projection!$C$4-Projection!$D$21)*EXP($C$5+SQRT($C$4)*D816)^0.5</f>
        <v/>
      </c>
      <c r="O816" s="17">
        <f>N816*EXP($C$5+SQRT($C$4)*E816)+(Projection!$E$20+MAX(0,Projection!$D$24-N816)/Projection!$C$4-Projection!$E$21)*EXP($C$5+SQRT($C$4)*E816)^0.5</f>
        <v/>
      </c>
      <c r="P816" s="17">
        <f>O816*EXP($C$5+SQRT($C$4)*F816)+(Projection!$F$20+MAX(0,Projection!$E$24-O816)/Projection!$C$4-Projection!$F$21)*EXP($C$5+SQRT($C$4)*F816)^0.5</f>
        <v/>
      </c>
      <c r="Q816" s="17">
        <f>P816*EXP($C$5+SQRT($C$4)*G816)+(Projection!$G$20+MAX(0,Projection!$F$24-P816)/Projection!$C$4-Projection!$G$21)*EXP($C$5+SQRT($C$4)*G816)^0.5</f>
        <v/>
      </c>
      <c r="R816" s="17">
        <f>Q816*EXP($C$5+SQRT($C$4)*H816)+(Projection!$H$20+MAX(0,Projection!$G$24-Q816)/Projection!$C$4-Projection!$H$21)*EXP($C$5+SQRT($C$4)*H816)^0.5</f>
        <v/>
      </c>
      <c r="S816" s="17">
        <f>R816*EXP($C$5+SQRT($C$4)*I816)+(Projection!$I$20+MAX(0,Projection!$H$24-R816)/Projection!$C$4-Projection!$I$21)*EXP($C$5+SQRT($C$4)*I816)^0.5</f>
        <v/>
      </c>
      <c r="T816" s="17">
        <f>S816*EXP($C$5+SQRT($C$4)*J816)+(Projection!$J$20+MAX(0,Projection!$I$24-S816)/Projection!$C$4-Projection!$J$21)*EXP($C$5+SQRT($C$4)*J816)^0.5</f>
        <v/>
      </c>
      <c r="U816" s="17">
        <f>T816*EXP($C$5+SQRT($C$4)*K816)+(Projection!$K$20+MAX(0,Projection!$J$24-T816)/Projection!$C$4-Projection!$K$21)*EXP($C$5+SQRT($C$4)*K816)^0.5</f>
        <v/>
      </c>
      <c r="V816" s="17">
        <f>U816*EXP($C$5+SQRT($C$4)*L816)+(Projection!$L$20+MAX(0,Projection!$K$24-U816)/Projection!$C$4-Projection!$L$21)*EXP($C$5+SQRT($C$4)*L816)^0.5</f>
        <v/>
      </c>
      <c r="W816" s="13">
        <f>M816/Projection!$C$24</f>
        <v/>
      </c>
      <c r="X816" s="13">
        <f>N816/Projection!$D$24</f>
        <v/>
      </c>
      <c r="Y816" s="13">
        <f>O816/Projection!$E$24</f>
        <v/>
      </c>
      <c r="Z816" s="13">
        <f>P816/Projection!$F$24</f>
        <v/>
      </c>
      <c r="AA816" s="13">
        <f>Q816/Projection!$G$24</f>
        <v/>
      </c>
      <c r="AB816" s="13">
        <f>R816/Projection!$H$24</f>
        <v/>
      </c>
      <c r="AC816" s="13">
        <f>S816/Projection!$I$24</f>
        <v/>
      </c>
      <c r="AD816" s="13">
        <f>T816/Projection!$J$24</f>
        <v/>
      </c>
      <c r="AE816" s="13">
        <f>U816/Projection!$K$24</f>
        <v/>
      </c>
      <c r="AF816" s="13">
        <f>V816/Projection!$L$24</f>
        <v/>
      </c>
      <c r="AG816" s="13">
        <f>MIN(W816:AF816)</f>
        <v/>
      </c>
    </row>
    <row r="817">
      <c r="B817" s="2" t="n">
        <v>804</v>
      </c>
      <c r="C817" s="20" t="n">
        <v>0.401655</v>
      </c>
      <c r="D817" s="20" t="n">
        <v>0.528468</v>
      </c>
      <c r="E817" s="20" t="n">
        <v>0.502565</v>
      </c>
      <c r="F817" s="20" t="n">
        <v>-0.326301</v>
      </c>
      <c r="G817" s="20" t="n">
        <v>1.701229</v>
      </c>
      <c r="H817" s="20" t="n">
        <v>-1.067369</v>
      </c>
      <c r="I817" s="20" t="n">
        <v>0.404251</v>
      </c>
      <c r="J817" s="20" t="n">
        <v>0.583815</v>
      </c>
      <c r="K817" s="20" t="n">
        <v>0.07327</v>
      </c>
      <c r="L817" s="20" t="n">
        <v>-0.012333</v>
      </c>
      <c r="M817" s="17">
        <f>Projection!$C$13*EXP($C$5+SQRT($C$4)*C817)+(Projection!$C$20+MAX(0,Projection!$C$14-Projection!$C$13)/Projection!$C$4-Projection!$C$21)*EXP($C$5+SQRT($C$4)*C817)^0.5</f>
        <v/>
      </c>
      <c r="N817" s="17">
        <f>M817*EXP($C$5+SQRT($C$4)*D817)+(Projection!$D$20+MAX(0,Projection!$C$24-M817)/Projection!$C$4-Projection!$D$21)*EXP($C$5+SQRT($C$4)*D817)^0.5</f>
        <v/>
      </c>
      <c r="O817" s="17">
        <f>N817*EXP($C$5+SQRT($C$4)*E817)+(Projection!$E$20+MAX(0,Projection!$D$24-N817)/Projection!$C$4-Projection!$E$21)*EXP($C$5+SQRT($C$4)*E817)^0.5</f>
        <v/>
      </c>
      <c r="P817" s="17">
        <f>O817*EXP($C$5+SQRT($C$4)*F817)+(Projection!$F$20+MAX(0,Projection!$E$24-O817)/Projection!$C$4-Projection!$F$21)*EXP($C$5+SQRT($C$4)*F817)^0.5</f>
        <v/>
      </c>
      <c r="Q817" s="17">
        <f>P817*EXP($C$5+SQRT($C$4)*G817)+(Projection!$G$20+MAX(0,Projection!$F$24-P817)/Projection!$C$4-Projection!$G$21)*EXP($C$5+SQRT($C$4)*G817)^0.5</f>
        <v/>
      </c>
      <c r="R817" s="17">
        <f>Q817*EXP($C$5+SQRT($C$4)*H817)+(Projection!$H$20+MAX(0,Projection!$G$24-Q817)/Projection!$C$4-Projection!$H$21)*EXP($C$5+SQRT($C$4)*H817)^0.5</f>
        <v/>
      </c>
      <c r="S817" s="17">
        <f>R817*EXP($C$5+SQRT($C$4)*I817)+(Projection!$I$20+MAX(0,Projection!$H$24-R817)/Projection!$C$4-Projection!$I$21)*EXP($C$5+SQRT($C$4)*I817)^0.5</f>
        <v/>
      </c>
      <c r="T817" s="17">
        <f>S817*EXP($C$5+SQRT($C$4)*J817)+(Projection!$J$20+MAX(0,Projection!$I$24-S817)/Projection!$C$4-Projection!$J$21)*EXP($C$5+SQRT($C$4)*J817)^0.5</f>
        <v/>
      </c>
      <c r="U817" s="17">
        <f>T817*EXP($C$5+SQRT($C$4)*K817)+(Projection!$K$20+MAX(0,Projection!$J$24-T817)/Projection!$C$4-Projection!$K$21)*EXP($C$5+SQRT($C$4)*K817)^0.5</f>
        <v/>
      </c>
      <c r="V817" s="17">
        <f>U817*EXP($C$5+SQRT($C$4)*L817)+(Projection!$L$20+MAX(0,Projection!$K$24-U817)/Projection!$C$4-Projection!$L$21)*EXP($C$5+SQRT($C$4)*L817)^0.5</f>
        <v/>
      </c>
      <c r="W817" s="13">
        <f>M817/Projection!$C$24</f>
        <v/>
      </c>
      <c r="X817" s="13">
        <f>N817/Projection!$D$24</f>
        <v/>
      </c>
      <c r="Y817" s="13">
        <f>O817/Projection!$E$24</f>
        <v/>
      </c>
      <c r="Z817" s="13">
        <f>P817/Projection!$F$24</f>
        <v/>
      </c>
      <c r="AA817" s="13">
        <f>Q817/Projection!$G$24</f>
        <v/>
      </c>
      <c r="AB817" s="13">
        <f>R817/Projection!$H$24</f>
        <v/>
      </c>
      <c r="AC817" s="13">
        <f>S817/Projection!$I$24</f>
        <v/>
      </c>
      <c r="AD817" s="13">
        <f>T817/Projection!$J$24</f>
        <v/>
      </c>
      <c r="AE817" s="13">
        <f>U817/Projection!$K$24</f>
        <v/>
      </c>
      <c r="AF817" s="13">
        <f>V817/Projection!$L$24</f>
        <v/>
      </c>
      <c r="AG817" s="13">
        <f>MIN(W817:AF817)</f>
        <v/>
      </c>
    </row>
    <row r="818">
      <c r="B818" s="2" t="n">
        <v>805</v>
      </c>
      <c r="C818" s="20" t="n">
        <v>-0.123457</v>
      </c>
      <c r="D818" s="20" t="n">
        <v>0.039749</v>
      </c>
      <c r="E818" s="20" t="n">
        <v>0.272553</v>
      </c>
      <c r="F818" s="20" t="n">
        <v>0.664691</v>
      </c>
      <c r="G818" s="20" t="n">
        <v>-0.07410899999999999</v>
      </c>
      <c r="H818" s="20" t="n">
        <v>1.066691</v>
      </c>
      <c r="I818" s="20" t="n">
        <v>-0.279407</v>
      </c>
      <c r="J818" s="20" t="n">
        <v>0.281601</v>
      </c>
      <c r="K818" s="20" t="n">
        <v>-1.599363</v>
      </c>
      <c r="L818" s="20" t="n">
        <v>0.051783</v>
      </c>
      <c r="M818" s="17">
        <f>Projection!$C$13*EXP($C$5+SQRT($C$4)*C818)+(Projection!$C$20+MAX(0,Projection!$C$14-Projection!$C$13)/Projection!$C$4-Projection!$C$21)*EXP($C$5+SQRT($C$4)*C818)^0.5</f>
        <v/>
      </c>
      <c r="N818" s="17">
        <f>M818*EXP($C$5+SQRT($C$4)*D818)+(Projection!$D$20+MAX(0,Projection!$C$24-M818)/Projection!$C$4-Projection!$D$21)*EXP($C$5+SQRT($C$4)*D818)^0.5</f>
        <v/>
      </c>
      <c r="O818" s="17">
        <f>N818*EXP($C$5+SQRT($C$4)*E818)+(Projection!$E$20+MAX(0,Projection!$D$24-N818)/Projection!$C$4-Projection!$E$21)*EXP($C$5+SQRT($C$4)*E818)^0.5</f>
        <v/>
      </c>
      <c r="P818" s="17">
        <f>O818*EXP($C$5+SQRT($C$4)*F818)+(Projection!$F$20+MAX(0,Projection!$E$24-O818)/Projection!$C$4-Projection!$F$21)*EXP($C$5+SQRT($C$4)*F818)^0.5</f>
        <v/>
      </c>
      <c r="Q818" s="17">
        <f>P818*EXP($C$5+SQRT($C$4)*G818)+(Projection!$G$20+MAX(0,Projection!$F$24-P818)/Projection!$C$4-Projection!$G$21)*EXP($C$5+SQRT($C$4)*G818)^0.5</f>
        <v/>
      </c>
      <c r="R818" s="17">
        <f>Q818*EXP($C$5+SQRT($C$4)*H818)+(Projection!$H$20+MAX(0,Projection!$G$24-Q818)/Projection!$C$4-Projection!$H$21)*EXP($C$5+SQRT($C$4)*H818)^0.5</f>
        <v/>
      </c>
      <c r="S818" s="17">
        <f>R818*EXP($C$5+SQRT($C$4)*I818)+(Projection!$I$20+MAX(0,Projection!$H$24-R818)/Projection!$C$4-Projection!$I$21)*EXP($C$5+SQRT($C$4)*I818)^0.5</f>
        <v/>
      </c>
      <c r="T818" s="17">
        <f>S818*EXP($C$5+SQRT($C$4)*J818)+(Projection!$J$20+MAX(0,Projection!$I$24-S818)/Projection!$C$4-Projection!$J$21)*EXP($C$5+SQRT($C$4)*J818)^0.5</f>
        <v/>
      </c>
      <c r="U818" s="17">
        <f>T818*EXP($C$5+SQRT($C$4)*K818)+(Projection!$K$20+MAX(0,Projection!$J$24-T818)/Projection!$C$4-Projection!$K$21)*EXP($C$5+SQRT($C$4)*K818)^0.5</f>
        <v/>
      </c>
      <c r="V818" s="17">
        <f>U818*EXP($C$5+SQRT($C$4)*L818)+(Projection!$L$20+MAX(0,Projection!$K$24-U818)/Projection!$C$4-Projection!$L$21)*EXP($C$5+SQRT($C$4)*L818)^0.5</f>
        <v/>
      </c>
      <c r="W818" s="13">
        <f>M818/Projection!$C$24</f>
        <v/>
      </c>
      <c r="X818" s="13">
        <f>N818/Projection!$D$24</f>
        <v/>
      </c>
      <c r="Y818" s="13">
        <f>O818/Projection!$E$24</f>
        <v/>
      </c>
      <c r="Z818" s="13">
        <f>P818/Projection!$F$24</f>
        <v/>
      </c>
      <c r="AA818" s="13">
        <f>Q818/Projection!$G$24</f>
        <v/>
      </c>
      <c r="AB818" s="13">
        <f>R818/Projection!$H$24</f>
        <v/>
      </c>
      <c r="AC818" s="13">
        <f>S818/Projection!$I$24</f>
        <v/>
      </c>
      <c r="AD818" s="13">
        <f>T818/Projection!$J$24</f>
        <v/>
      </c>
      <c r="AE818" s="13">
        <f>U818/Projection!$K$24</f>
        <v/>
      </c>
      <c r="AF818" s="13">
        <f>V818/Projection!$L$24</f>
        <v/>
      </c>
      <c r="AG818" s="13">
        <f>MIN(W818:AF818)</f>
        <v/>
      </c>
    </row>
    <row r="819">
      <c r="B819" s="2" t="n">
        <v>806</v>
      </c>
      <c r="C819" s="20" t="n">
        <v>-0.419879</v>
      </c>
      <c r="D819" s="20" t="n">
        <v>0.284635</v>
      </c>
      <c r="E819" s="20" t="n">
        <v>2.048634</v>
      </c>
      <c r="F819" s="20" t="n">
        <v>0.356998</v>
      </c>
      <c r="G819" s="20" t="n">
        <v>1.308601</v>
      </c>
      <c r="H819" s="20" t="n">
        <v>0.934033</v>
      </c>
      <c r="I819" s="20" t="n">
        <v>-1.241223</v>
      </c>
      <c r="J819" s="20" t="n">
        <v>0.485419</v>
      </c>
      <c r="K819" s="20" t="n">
        <v>1.143465</v>
      </c>
      <c r="L819" s="20" t="n">
        <v>2.028674</v>
      </c>
      <c r="M819" s="17">
        <f>Projection!$C$13*EXP($C$5+SQRT($C$4)*C819)+(Projection!$C$20+MAX(0,Projection!$C$14-Projection!$C$13)/Projection!$C$4-Projection!$C$21)*EXP($C$5+SQRT($C$4)*C819)^0.5</f>
        <v/>
      </c>
      <c r="N819" s="17">
        <f>M819*EXP($C$5+SQRT($C$4)*D819)+(Projection!$D$20+MAX(0,Projection!$C$24-M819)/Projection!$C$4-Projection!$D$21)*EXP($C$5+SQRT($C$4)*D819)^0.5</f>
        <v/>
      </c>
      <c r="O819" s="17">
        <f>N819*EXP($C$5+SQRT($C$4)*E819)+(Projection!$E$20+MAX(0,Projection!$D$24-N819)/Projection!$C$4-Projection!$E$21)*EXP($C$5+SQRT($C$4)*E819)^0.5</f>
        <v/>
      </c>
      <c r="P819" s="17">
        <f>O819*EXP($C$5+SQRT($C$4)*F819)+(Projection!$F$20+MAX(0,Projection!$E$24-O819)/Projection!$C$4-Projection!$F$21)*EXP($C$5+SQRT($C$4)*F819)^0.5</f>
        <v/>
      </c>
      <c r="Q819" s="17">
        <f>P819*EXP($C$5+SQRT($C$4)*G819)+(Projection!$G$20+MAX(0,Projection!$F$24-P819)/Projection!$C$4-Projection!$G$21)*EXP($C$5+SQRT($C$4)*G819)^0.5</f>
        <v/>
      </c>
      <c r="R819" s="17">
        <f>Q819*EXP($C$5+SQRT($C$4)*H819)+(Projection!$H$20+MAX(0,Projection!$G$24-Q819)/Projection!$C$4-Projection!$H$21)*EXP($C$5+SQRT($C$4)*H819)^0.5</f>
        <v/>
      </c>
      <c r="S819" s="17">
        <f>R819*EXP($C$5+SQRT($C$4)*I819)+(Projection!$I$20+MAX(0,Projection!$H$24-R819)/Projection!$C$4-Projection!$I$21)*EXP($C$5+SQRT($C$4)*I819)^0.5</f>
        <v/>
      </c>
      <c r="T819" s="17">
        <f>S819*EXP($C$5+SQRT($C$4)*J819)+(Projection!$J$20+MAX(0,Projection!$I$24-S819)/Projection!$C$4-Projection!$J$21)*EXP($C$5+SQRT($C$4)*J819)^0.5</f>
        <v/>
      </c>
      <c r="U819" s="17">
        <f>T819*EXP($C$5+SQRT($C$4)*K819)+(Projection!$K$20+MAX(0,Projection!$J$24-T819)/Projection!$C$4-Projection!$K$21)*EXP($C$5+SQRT($C$4)*K819)^0.5</f>
        <v/>
      </c>
      <c r="V819" s="17">
        <f>U819*EXP($C$5+SQRT($C$4)*L819)+(Projection!$L$20+MAX(0,Projection!$K$24-U819)/Projection!$C$4-Projection!$L$21)*EXP($C$5+SQRT($C$4)*L819)^0.5</f>
        <v/>
      </c>
      <c r="W819" s="13">
        <f>M819/Projection!$C$24</f>
        <v/>
      </c>
      <c r="X819" s="13">
        <f>N819/Projection!$D$24</f>
        <v/>
      </c>
      <c r="Y819" s="13">
        <f>O819/Projection!$E$24</f>
        <v/>
      </c>
      <c r="Z819" s="13">
        <f>P819/Projection!$F$24</f>
        <v/>
      </c>
      <c r="AA819" s="13">
        <f>Q819/Projection!$G$24</f>
        <v/>
      </c>
      <c r="AB819" s="13">
        <f>R819/Projection!$H$24</f>
        <v/>
      </c>
      <c r="AC819" s="13">
        <f>S819/Projection!$I$24</f>
        <v/>
      </c>
      <c r="AD819" s="13">
        <f>T819/Projection!$J$24</f>
        <v/>
      </c>
      <c r="AE819" s="13">
        <f>U819/Projection!$K$24</f>
        <v/>
      </c>
      <c r="AF819" s="13">
        <f>V819/Projection!$L$24</f>
        <v/>
      </c>
      <c r="AG819" s="13">
        <f>MIN(W819:AF819)</f>
        <v/>
      </c>
    </row>
    <row r="820">
      <c r="B820" s="2" t="n">
        <v>807</v>
      </c>
      <c r="C820" s="20" t="n">
        <v>-1.030246</v>
      </c>
      <c r="D820" s="20" t="n">
        <v>-0.740846</v>
      </c>
      <c r="E820" s="20" t="n">
        <v>0.983612</v>
      </c>
      <c r="F820" s="20" t="n">
        <v>-0.806916</v>
      </c>
      <c r="G820" s="20" t="n">
        <v>0.795837</v>
      </c>
      <c r="H820" s="20" t="n">
        <v>0.336191</v>
      </c>
      <c r="I820" s="20" t="n">
        <v>0.503423</v>
      </c>
      <c r="J820" s="20" t="n">
        <v>-1.402452</v>
      </c>
      <c r="K820" s="20" t="n">
        <v>-0.812272</v>
      </c>
      <c r="L820" s="20" t="n">
        <v>-0.8616279999999999</v>
      </c>
      <c r="M820" s="17">
        <f>Projection!$C$13*EXP($C$5+SQRT($C$4)*C820)+(Projection!$C$20+MAX(0,Projection!$C$14-Projection!$C$13)/Projection!$C$4-Projection!$C$21)*EXP($C$5+SQRT($C$4)*C820)^0.5</f>
        <v/>
      </c>
      <c r="N820" s="17">
        <f>M820*EXP($C$5+SQRT($C$4)*D820)+(Projection!$D$20+MAX(0,Projection!$C$24-M820)/Projection!$C$4-Projection!$D$21)*EXP($C$5+SQRT($C$4)*D820)^0.5</f>
        <v/>
      </c>
      <c r="O820" s="17">
        <f>N820*EXP($C$5+SQRT($C$4)*E820)+(Projection!$E$20+MAX(0,Projection!$D$24-N820)/Projection!$C$4-Projection!$E$21)*EXP($C$5+SQRT($C$4)*E820)^0.5</f>
        <v/>
      </c>
      <c r="P820" s="17">
        <f>O820*EXP($C$5+SQRT($C$4)*F820)+(Projection!$F$20+MAX(0,Projection!$E$24-O820)/Projection!$C$4-Projection!$F$21)*EXP($C$5+SQRT($C$4)*F820)^0.5</f>
        <v/>
      </c>
      <c r="Q820" s="17">
        <f>P820*EXP($C$5+SQRT($C$4)*G820)+(Projection!$G$20+MAX(0,Projection!$F$24-P820)/Projection!$C$4-Projection!$G$21)*EXP($C$5+SQRT($C$4)*G820)^0.5</f>
        <v/>
      </c>
      <c r="R820" s="17">
        <f>Q820*EXP($C$5+SQRT($C$4)*H820)+(Projection!$H$20+MAX(0,Projection!$G$24-Q820)/Projection!$C$4-Projection!$H$21)*EXP($C$5+SQRT($C$4)*H820)^0.5</f>
        <v/>
      </c>
      <c r="S820" s="17">
        <f>R820*EXP($C$5+SQRT($C$4)*I820)+(Projection!$I$20+MAX(0,Projection!$H$24-R820)/Projection!$C$4-Projection!$I$21)*EXP($C$5+SQRT($C$4)*I820)^0.5</f>
        <v/>
      </c>
      <c r="T820" s="17">
        <f>S820*EXP($C$5+SQRT($C$4)*J820)+(Projection!$J$20+MAX(0,Projection!$I$24-S820)/Projection!$C$4-Projection!$J$21)*EXP($C$5+SQRT($C$4)*J820)^0.5</f>
        <v/>
      </c>
      <c r="U820" s="17">
        <f>T820*EXP($C$5+SQRT($C$4)*K820)+(Projection!$K$20+MAX(0,Projection!$J$24-T820)/Projection!$C$4-Projection!$K$21)*EXP($C$5+SQRT($C$4)*K820)^0.5</f>
        <v/>
      </c>
      <c r="V820" s="17">
        <f>U820*EXP($C$5+SQRT($C$4)*L820)+(Projection!$L$20+MAX(0,Projection!$K$24-U820)/Projection!$C$4-Projection!$L$21)*EXP($C$5+SQRT($C$4)*L820)^0.5</f>
        <v/>
      </c>
      <c r="W820" s="13">
        <f>M820/Projection!$C$24</f>
        <v/>
      </c>
      <c r="X820" s="13">
        <f>N820/Projection!$D$24</f>
        <v/>
      </c>
      <c r="Y820" s="13">
        <f>O820/Projection!$E$24</f>
        <v/>
      </c>
      <c r="Z820" s="13">
        <f>P820/Projection!$F$24</f>
        <v/>
      </c>
      <c r="AA820" s="13">
        <f>Q820/Projection!$G$24</f>
        <v/>
      </c>
      <c r="AB820" s="13">
        <f>R820/Projection!$H$24</f>
        <v/>
      </c>
      <c r="AC820" s="13">
        <f>S820/Projection!$I$24</f>
        <v/>
      </c>
      <c r="AD820" s="13">
        <f>T820/Projection!$J$24</f>
        <v/>
      </c>
      <c r="AE820" s="13">
        <f>U820/Projection!$K$24</f>
        <v/>
      </c>
      <c r="AF820" s="13">
        <f>V820/Projection!$L$24</f>
        <v/>
      </c>
      <c r="AG820" s="13">
        <f>MIN(W820:AF820)</f>
        <v/>
      </c>
    </row>
    <row r="821">
      <c r="B821" s="2" t="n">
        <v>808</v>
      </c>
      <c r="C821" s="20" t="n">
        <v>-0.284536</v>
      </c>
      <c r="D821" s="20" t="n">
        <v>0.388089</v>
      </c>
      <c r="E821" s="20" t="n">
        <v>0.569746</v>
      </c>
      <c r="F821" s="20" t="n">
        <v>0.991597</v>
      </c>
      <c r="G821" s="20" t="n">
        <v>-0.478383</v>
      </c>
      <c r="H821" s="20" t="n">
        <v>0.187103</v>
      </c>
      <c r="I821" s="20" t="n">
        <v>0.491014</v>
      </c>
      <c r="J821" s="20" t="n">
        <v>0.240998</v>
      </c>
      <c r="K821" s="20" t="n">
        <v>-1.107664</v>
      </c>
      <c r="L821" s="20" t="n">
        <v>0.31324</v>
      </c>
      <c r="M821" s="17">
        <f>Projection!$C$13*EXP($C$5+SQRT($C$4)*C821)+(Projection!$C$20+MAX(0,Projection!$C$14-Projection!$C$13)/Projection!$C$4-Projection!$C$21)*EXP($C$5+SQRT($C$4)*C821)^0.5</f>
        <v/>
      </c>
      <c r="N821" s="17">
        <f>M821*EXP($C$5+SQRT($C$4)*D821)+(Projection!$D$20+MAX(0,Projection!$C$24-M821)/Projection!$C$4-Projection!$D$21)*EXP($C$5+SQRT($C$4)*D821)^0.5</f>
        <v/>
      </c>
      <c r="O821" s="17">
        <f>N821*EXP($C$5+SQRT($C$4)*E821)+(Projection!$E$20+MAX(0,Projection!$D$24-N821)/Projection!$C$4-Projection!$E$21)*EXP($C$5+SQRT($C$4)*E821)^0.5</f>
        <v/>
      </c>
      <c r="P821" s="17">
        <f>O821*EXP($C$5+SQRT($C$4)*F821)+(Projection!$F$20+MAX(0,Projection!$E$24-O821)/Projection!$C$4-Projection!$F$21)*EXP($C$5+SQRT($C$4)*F821)^0.5</f>
        <v/>
      </c>
      <c r="Q821" s="17">
        <f>P821*EXP($C$5+SQRT($C$4)*G821)+(Projection!$G$20+MAX(0,Projection!$F$24-P821)/Projection!$C$4-Projection!$G$21)*EXP($C$5+SQRT($C$4)*G821)^0.5</f>
        <v/>
      </c>
      <c r="R821" s="17">
        <f>Q821*EXP($C$5+SQRT($C$4)*H821)+(Projection!$H$20+MAX(0,Projection!$G$24-Q821)/Projection!$C$4-Projection!$H$21)*EXP($C$5+SQRT($C$4)*H821)^0.5</f>
        <v/>
      </c>
      <c r="S821" s="17">
        <f>R821*EXP($C$5+SQRT($C$4)*I821)+(Projection!$I$20+MAX(0,Projection!$H$24-R821)/Projection!$C$4-Projection!$I$21)*EXP($C$5+SQRT($C$4)*I821)^0.5</f>
        <v/>
      </c>
      <c r="T821" s="17">
        <f>S821*EXP($C$5+SQRT($C$4)*J821)+(Projection!$J$20+MAX(0,Projection!$I$24-S821)/Projection!$C$4-Projection!$J$21)*EXP($C$5+SQRT($C$4)*J821)^0.5</f>
        <v/>
      </c>
      <c r="U821" s="17">
        <f>T821*EXP($C$5+SQRT($C$4)*K821)+(Projection!$K$20+MAX(0,Projection!$J$24-T821)/Projection!$C$4-Projection!$K$21)*EXP($C$5+SQRT($C$4)*K821)^0.5</f>
        <v/>
      </c>
      <c r="V821" s="17">
        <f>U821*EXP($C$5+SQRT($C$4)*L821)+(Projection!$L$20+MAX(0,Projection!$K$24-U821)/Projection!$C$4-Projection!$L$21)*EXP($C$5+SQRT($C$4)*L821)^0.5</f>
        <v/>
      </c>
      <c r="W821" s="13">
        <f>M821/Projection!$C$24</f>
        <v/>
      </c>
      <c r="X821" s="13">
        <f>N821/Projection!$D$24</f>
        <v/>
      </c>
      <c r="Y821" s="13">
        <f>O821/Projection!$E$24</f>
        <v/>
      </c>
      <c r="Z821" s="13">
        <f>P821/Projection!$F$24</f>
        <v/>
      </c>
      <c r="AA821" s="13">
        <f>Q821/Projection!$G$24</f>
        <v/>
      </c>
      <c r="AB821" s="13">
        <f>R821/Projection!$H$24</f>
        <v/>
      </c>
      <c r="AC821" s="13">
        <f>S821/Projection!$I$24</f>
        <v/>
      </c>
      <c r="AD821" s="13">
        <f>T821/Projection!$J$24</f>
        <v/>
      </c>
      <c r="AE821" s="13">
        <f>U821/Projection!$K$24</f>
        <v/>
      </c>
      <c r="AF821" s="13">
        <f>V821/Projection!$L$24</f>
        <v/>
      </c>
      <c r="AG821" s="13">
        <f>MIN(W821:AF821)</f>
        <v/>
      </c>
    </row>
    <row r="822">
      <c r="B822" s="2" t="n">
        <v>809</v>
      </c>
      <c r="C822" s="20" t="n">
        <v>-0.369349</v>
      </c>
      <c r="D822" s="20" t="n">
        <v>-0.220004</v>
      </c>
      <c r="E822" s="20" t="n">
        <v>-1.105488</v>
      </c>
      <c r="F822" s="20" t="n">
        <v>2.060815</v>
      </c>
      <c r="G822" s="20" t="n">
        <v>-0.172767</v>
      </c>
      <c r="H822" s="20" t="n">
        <v>0.170861</v>
      </c>
      <c r="I822" s="20" t="n">
        <v>1.378896</v>
      </c>
      <c r="J822" s="20" t="n">
        <v>0.275686</v>
      </c>
      <c r="K822" s="20" t="n">
        <v>-1.007968</v>
      </c>
      <c r="L822" s="20" t="n">
        <v>-1.05508</v>
      </c>
      <c r="M822" s="17">
        <f>Projection!$C$13*EXP($C$5+SQRT($C$4)*C822)+(Projection!$C$20+MAX(0,Projection!$C$14-Projection!$C$13)/Projection!$C$4-Projection!$C$21)*EXP($C$5+SQRT($C$4)*C822)^0.5</f>
        <v/>
      </c>
      <c r="N822" s="17">
        <f>M822*EXP($C$5+SQRT($C$4)*D822)+(Projection!$D$20+MAX(0,Projection!$C$24-M822)/Projection!$C$4-Projection!$D$21)*EXP($C$5+SQRT($C$4)*D822)^0.5</f>
        <v/>
      </c>
      <c r="O822" s="17">
        <f>N822*EXP($C$5+SQRT($C$4)*E822)+(Projection!$E$20+MAX(0,Projection!$D$24-N822)/Projection!$C$4-Projection!$E$21)*EXP($C$5+SQRT($C$4)*E822)^0.5</f>
        <v/>
      </c>
      <c r="P822" s="17">
        <f>O822*EXP($C$5+SQRT($C$4)*F822)+(Projection!$F$20+MAX(0,Projection!$E$24-O822)/Projection!$C$4-Projection!$F$21)*EXP($C$5+SQRT($C$4)*F822)^0.5</f>
        <v/>
      </c>
      <c r="Q822" s="17">
        <f>P822*EXP($C$5+SQRT($C$4)*G822)+(Projection!$G$20+MAX(0,Projection!$F$24-P822)/Projection!$C$4-Projection!$G$21)*EXP($C$5+SQRT($C$4)*G822)^0.5</f>
        <v/>
      </c>
      <c r="R822" s="17">
        <f>Q822*EXP($C$5+SQRT($C$4)*H822)+(Projection!$H$20+MAX(0,Projection!$G$24-Q822)/Projection!$C$4-Projection!$H$21)*EXP($C$5+SQRT($C$4)*H822)^0.5</f>
        <v/>
      </c>
      <c r="S822" s="17">
        <f>R822*EXP($C$5+SQRT($C$4)*I822)+(Projection!$I$20+MAX(0,Projection!$H$24-R822)/Projection!$C$4-Projection!$I$21)*EXP($C$5+SQRT($C$4)*I822)^0.5</f>
        <v/>
      </c>
      <c r="T822" s="17">
        <f>S822*EXP($C$5+SQRT($C$4)*J822)+(Projection!$J$20+MAX(0,Projection!$I$24-S822)/Projection!$C$4-Projection!$J$21)*EXP($C$5+SQRT($C$4)*J822)^0.5</f>
        <v/>
      </c>
      <c r="U822" s="17">
        <f>T822*EXP($C$5+SQRT($C$4)*K822)+(Projection!$K$20+MAX(0,Projection!$J$24-T822)/Projection!$C$4-Projection!$K$21)*EXP($C$5+SQRT($C$4)*K822)^0.5</f>
        <v/>
      </c>
      <c r="V822" s="17">
        <f>U822*EXP($C$5+SQRT($C$4)*L822)+(Projection!$L$20+MAX(0,Projection!$K$24-U822)/Projection!$C$4-Projection!$L$21)*EXP($C$5+SQRT($C$4)*L822)^0.5</f>
        <v/>
      </c>
      <c r="W822" s="13">
        <f>M822/Projection!$C$24</f>
        <v/>
      </c>
      <c r="X822" s="13">
        <f>N822/Projection!$D$24</f>
        <v/>
      </c>
      <c r="Y822" s="13">
        <f>O822/Projection!$E$24</f>
        <v/>
      </c>
      <c r="Z822" s="13">
        <f>P822/Projection!$F$24</f>
        <v/>
      </c>
      <c r="AA822" s="13">
        <f>Q822/Projection!$G$24</f>
        <v/>
      </c>
      <c r="AB822" s="13">
        <f>R822/Projection!$H$24</f>
        <v/>
      </c>
      <c r="AC822" s="13">
        <f>S822/Projection!$I$24</f>
        <v/>
      </c>
      <c r="AD822" s="13">
        <f>T822/Projection!$J$24</f>
        <v/>
      </c>
      <c r="AE822" s="13">
        <f>U822/Projection!$K$24</f>
        <v/>
      </c>
      <c r="AF822" s="13">
        <f>V822/Projection!$L$24</f>
        <v/>
      </c>
      <c r="AG822" s="13">
        <f>MIN(W822:AF822)</f>
        <v/>
      </c>
    </row>
    <row r="823">
      <c r="B823" s="2" t="n">
        <v>810</v>
      </c>
      <c r="C823" s="20" t="n">
        <v>2.195088</v>
      </c>
      <c r="D823" s="20" t="n">
        <v>1.103865</v>
      </c>
      <c r="E823" s="20" t="n">
        <v>1.857832</v>
      </c>
      <c r="F823" s="20" t="n">
        <v>0.969951</v>
      </c>
      <c r="G823" s="20" t="n">
        <v>1.011724</v>
      </c>
      <c r="H823" s="20" t="n">
        <v>-0.528767</v>
      </c>
      <c r="I823" s="20" t="n">
        <v>-1.245861</v>
      </c>
      <c r="J823" s="20" t="n">
        <v>-2.025941</v>
      </c>
      <c r="K823" s="20" t="n">
        <v>-0.464046</v>
      </c>
      <c r="L823" s="20" t="n">
        <v>1.144054</v>
      </c>
      <c r="M823" s="17">
        <f>Projection!$C$13*EXP($C$5+SQRT($C$4)*C823)+(Projection!$C$20+MAX(0,Projection!$C$14-Projection!$C$13)/Projection!$C$4-Projection!$C$21)*EXP($C$5+SQRT($C$4)*C823)^0.5</f>
        <v/>
      </c>
      <c r="N823" s="17">
        <f>M823*EXP($C$5+SQRT($C$4)*D823)+(Projection!$D$20+MAX(0,Projection!$C$24-M823)/Projection!$C$4-Projection!$D$21)*EXP($C$5+SQRT($C$4)*D823)^0.5</f>
        <v/>
      </c>
      <c r="O823" s="17">
        <f>N823*EXP($C$5+SQRT($C$4)*E823)+(Projection!$E$20+MAX(0,Projection!$D$24-N823)/Projection!$C$4-Projection!$E$21)*EXP($C$5+SQRT($C$4)*E823)^0.5</f>
        <v/>
      </c>
      <c r="P823" s="17">
        <f>O823*EXP($C$5+SQRT($C$4)*F823)+(Projection!$F$20+MAX(0,Projection!$E$24-O823)/Projection!$C$4-Projection!$F$21)*EXP($C$5+SQRT($C$4)*F823)^0.5</f>
        <v/>
      </c>
      <c r="Q823" s="17">
        <f>P823*EXP($C$5+SQRT($C$4)*G823)+(Projection!$G$20+MAX(0,Projection!$F$24-P823)/Projection!$C$4-Projection!$G$21)*EXP($C$5+SQRT($C$4)*G823)^0.5</f>
        <v/>
      </c>
      <c r="R823" s="17">
        <f>Q823*EXP($C$5+SQRT($C$4)*H823)+(Projection!$H$20+MAX(0,Projection!$G$24-Q823)/Projection!$C$4-Projection!$H$21)*EXP($C$5+SQRT($C$4)*H823)^0.5</f>
        <v/>
      </c>
      <c r="S823" s="17">
        <f>R823*EXP($C$5+SQRT($C$4)*I823)+(Projection!$I$20+MAX(0,Projection!$H$24-R823)/Projection!$C$4-Projection!$I$21)*EXP($C$5+SQRT($C$4)*I823)^0.5</f>
        <v/>
      </c>
      <c r="T823" s="17">
        <f>S823*EXP($C$5+SQRT($C$4)*J823)+(Projection!$J$20+MAX(0,Projection!$I$24-S823)/Projection!$C$4-Projection!$J$21)*EXP($C$5+SQRT($C$4)*J823)^0.5</f>
        <v/>
      </c>
      <c r="U823" s="17">
        <f>T823*EXP($C$5+SQRT($C$4)*K823)+(Projection!$K$20+MAX(0,Projection!$J$24-T823)/Projection!$C$4-Projection!$K$21)*EXP($C$5+SQRT($C$4)*K823)^0.5</f>
        <v/>
      </c>
      <c r="V823" s="17">
        <f>U823*EXP($C$5+SQRT($C$4)*L823)+(Projection!$L$20+MAX(0,Projection!$K$24-U823)/Projection!$C$4-Projection!$L$21)*EXP($C$5+SQRT($C$4)*L823)^0.5</f>
        <v/>
      </c>
      <c r="W823" s="13">
        <f>M823/Projection!$C$24</f>
        <v/>
      </c>
      <c r="X823" s="13">
        <f>N823/Projection!$D$24</f>
        <v/>
      </c>
      <c r="Y823" s="13">
        <f>O823/Projection!$E$24</f>
        <v/>
      </c>
      <c r="Z823" s="13">
        <f>P823/Projection!$F$24</f>
        <v/>
      </c>
      <c r="AA823" s="13">
        <f>Q823/Projection!$G$24</f>
        <v/>
      </c>
      <c r="AB823" s="13">
        <f>R823/Projection!$H$24</f>
        <v/>
      </c>
      <c r="AC823" s="13">
        <f>S823/Projection!$I$24</f>
        <v/>
      </c>
      <c r="AD823" s="13">
        <f>T823/Projection!$J$24</f>
        <v/>
      </c>
      <c r="AE823" s="13">
        <f>U823/Projection!$K$24</f>
        <v/>
      </c>
      <c r="AF823" s="13">
        <f>V823/Projection!$L$24</f>
        <v/>
      </c>
      <c r="AG823" s="13">
        <f>MIN(W823:AF823)</f>
        <v/>
      </c>
    </row>
    <row r="824">
      <c r="B824" s="2" t="n">
        <v>811</v>
      </c>
      <c r="C824" s="20" t="n">
        <v>-0.567711</v>
      </c>
      <c r="D824" s="20" t="n">
        <v>1.747267</v>
      </c>
      <c r="E824" s="20" t="n">
        <v>-0.244626</v>
      </c>
      <c r="F824" s="20" t="n">
        <v>-0.86156</v>
      </c>
      <c r="G824" s="20" t="n">
        <v>-0.631667</v>
      </c>
      <c r="H824" s="20" t="n">
        <v>-0.286254</v>
      </c>
      <c r="I824" s="20" t="n">
        <v>1.417171</v>
      </c>
      <c r="J824" s="20" t="n">
        <v>-0.348388</v>
      </c>
      <c r="K824" s="20" t="n">
        <v>1.008442</v>
      </c>
      <c r="L824" s="20" t="n">
        <v>-0.658269</v>
      </c>
      <c r="M824" s="17">
        <f>Projection!$C$13*EXP($C$5+SQRT($C$4)*C824)+(Projection!$C$20+MAX(0,Projection!$C$14-Projection!$C$13)/Projection!$C$4-Projection!$C$21)*EXP($C$5+SQRT($C$4)*C824)^0.5</f>
        <v/>
      </c>
      <c r="N824" s="17">
        <f>M824*EXP($C$5+SQRT($C$4)*D824)+(Projection!$D$20+MAX(0,Projection!$C$24-M824)/Projection!$C$4-Projection!$D$21)*EXP($C$5+SQRT($C$4)*D824)^0.5</f>
        <v/>
      </c>
      <c r="O824" s="17">
        <f>N824*EXP($C$5+SQRT($C$4)*E824)+(Projection!$E$20+MAX(0,Projection!$D$24-N824)/Projection!$C$4-Projection!$E$21)*EXP($C$5+SQRT($C$4)*E824)^0.5</f>
        <v/>
      </c>
      <c r="P824" s="17">
        <f>O824*EXP($C$5+SQRT($C$4)*F824)+(Projection!$F$20+MAX(0,Projection!$E$24-O824)/Projection!$C$4-Projection!$F$21)*EXP($C$5+SQRT($C$4)*F824)^0.5</f>
        <v/>
      </c>
      <c r="Q824" s="17">
        <f>P824*EXP($C$5+SQRT($C$4)*G824)+(Projection!$G$20+MAX(0,Projection!$F$24-P824)/Projection!$C$4-Projection!$G$21)*EXP($C$5+SQRT($C$4)*G824)^0.5</f>
        <v/>
      </c>
      <c r="R824" s="17">
        <f>Q824*EXP($C$5+SQRT($C$4)*H824)+(Projection!$H$20+MAX(0,Projection!$G$24-Q824)/Projection!$C$4-Projection!$H$21)*EXP($C$5+SQRT($C$4)*H824)^0.5</f>
        <v/>
      </c>
      <c r="S824" s="17">
        <f>R824*EXP($C$5+SQRT($C$4)*I824)+(Projection!$I$20+MAX(0,Projection!$H$24-R824)/Projection!$C$4-Projection!$I$21)*EXP($C$5+SQRT($C$4)*I824)^0.5</f>
        <v/>
      </c>
      <c r="T824" s="17">
        <f>S824*EXP($C$5+SQRT($C$4)*J824)+(Projection!$J$20+MAX(0,Projection!$I$24-S824)/Projection!$C$4-Projection!$J$21)*EXP($C$5+SQRT($C$4)*J824)^0.5</f>
        <v/>
      </c>
      <c r="U824" s="17">
        <f>T824*EXP($C$5+SQRT($C$4)*K824)+(Projection!$K$20+MAX(0,Projection!$J$24-T824)/Projection!$C$4-Projection!$K$21)*EXP($C$5+SQRT($C$4)*K824)^0.5</f>
        <v/>
      </c>
      <c r="V824" s="17">
        <f>U824*EXP($C$5+SQRT($C$4)*L824)+(Projection!$L$20+MAX(0,Projection!$K$24-U824)/Projection!$C$4-Projection!$L$21)*EXP($C$5+SQRT($C$4)*L824)^0.5</f>
        <v/>
      </c>
      <c r="W824" s="13">
        <f>M824/Projection!$C$24</f>
        <v/>
      </c>
      <c r="X824" s="13">
        <f>N824/Projection!$D$24</f>
        <v/>
      </c>
      <c r="Y824" s="13">
        <f>O824/Projection!$E$24</f>
        <v/>
      </c>
      <c r="Z824" s="13">
        <f>P824/Projection!$F$24</f>
        <v/>
      </c>
      <c r="AA824" s="13">
        <f>Q824/Projection!$G$24</f>
        <v/>
      </c>
      <c r="AB824" s="13">
        <f>R824/Projection!$H$24</f>
        <v/>
      </c>
      <c r="AC824" s="13">
        <f>S824/Projection!$I$24</f>
        <v/>
      </c>
      <c r="AD824" s="13">
        <f>T824/Projection!$J$24</f>
        <v/>
      </c>
      <c r="AE824" s="13">
        <f>U824/Projection!$K$24</f>
        <v/>
      </c>
      <c r="AF824" s="13">
        <f>V824/Projection!$L$24</f>
        <v/>
      </c>
      <c r="AG824" s="13">
        <f>MIN(W824:AF824)</f>
        <v/>
      </c>
    </row>
    <row r="825">
      <c r="B825" s="2" t="n">
        <v>812</v>
      </c>
      <c r="C825" s="20" t="n">
        <v>-0.475133</v>
      </c>
      <c r="D825" s="20" t="n">
        <v>-0.542444</v>
      </c>
      <c r="E825" s="20" t="n">
        <v>-1.232252</v>
      </c>
      <c r="F825" s="20" t="n">
        <v>-0.167711</v>
      </c>
      <c r="G825" s="20" t="n">
        <v>1.209698</v>
      </c>
      <c r="H825" s="20" t="n">
        <v>1.737401</v>
      </c>
      <c r="I825" s="20" t="n">
        <v>0.871743</v>
      </c>
      <c r="J825" s="20" t="n">
        <v>1.914047</v>
      </c>
      <c r="K825" s="20" t="n">
        <v>1.214673</v>
      </c>
      <c r="L825" s="20" t="n">
        <v>0.758765</v>
      </c>
      <c r="M825" s="17">
        <f>Projection!$C$13*EXP($C$5+SQRT($C$4)*C825)+(Projection!$C$20+MAX(0,Projection!$C$14-Projection!$C$13)/Projection!$C$4-Projection!$C$21)*EXP($C$5+SQRT($C$4)*C825)^0.5</f>
        <v/>
      </c>
      <c r="N825" s="17">
        <f>M825*EXP($C$5+SQRT($C$4)*D825)+(Projection!$D$20+MAX(0,Projection!$C$24-M825)/Projection!$C$4-Projection!$D$21)*EXP($C$5+SQRT($C$4)*D825)^0.5</f>
        <v/>
      </c>
      <c r="O825" s="17">
        <f>N825*EXP($C$5+SQRT($C$4)*E825)+(Projection!$E$20+MAX(0,Projection!$D$24-N825)/Projection!$C$4-Projection!$E$21)*EXP($C$5+SQRT($C$4)*E825)^0.5</f>
        <v/>
      </c>
      <c r="P825" s="17">
        <f>O825*EXP($C$5+SQRT($C$4)*F825)+(Projection!$F$20+MAX(0,Projection!$E$24-O825)/Projection!$C$4-Projection!$F$21)*EXP($C$5+SQRT($C$4)*F825)^0.5</f>
        <v/>
      </c>
      <c r="Q825" s="17">
        <f>P825*EXP($C$5+SQRT($C$4)*G825)+(Projection!$G$20+MAX(0,Projection!$F$24-P825)/Projection!$C$4-Projection!$G$21)*EXP($C$5+SQRT($C$4)*G825)^0.5</f>
        <v/>
      </c>
      <c r="R825" s="17">
        <f>Q825*EXP($C$5+SQRT($C$4)*H825)+(Projection!$H$20+MAX(0,Projection!$G$24-Q825)/Projection!$C$4-Projection!$H$21)*EXP($C$5+SQRT($C$4)*H825)^0.5</f>
        <v/>
      </c>
      <c r="S825" s="17">
        <f>R825*EXP($C$5+SQRT($C$4)*I825)+(Projection!$I$20+MAX(0,Projection!$H$24-R825)/Projection!$C$4-Projection!$I$21)*EXP($C$5+SQRT($C$4)*I825)^0.5</f>
        <v/>
      </c>
      <c r="T825" s="17">
        <f>S825*EXP($C$5+SQRT($C$4)*J825)+(Projection!$J$20+MAX(0,Projection!$I$24-S825)/Projection!$C$4-Projection!$J$21)*EXP($C$5+SQRT($C$4)*J825)^0.5</f>
        <v/>
      </c>
      <c r="U825" s="17">
        <f>T825*EXP($C$5+SQRT($C$4)*K825)+(Projection!$K$20+MAX(0,Projection!$J$24-T825)/Projection!$C$4-Projection!$K$21)*EXP($C$5+SQRT($C$4)*K825)^0.5</f>
        <v/>
      </c>
      <c r="V825" s="17">
        <f>U825*EXP($C$5+SQRT($C$4)*L825)+(Projection!$L$20+MAX(0,Projection!$K$24-U825)/Projection!$C$4-Projection!$L$21)*EXP($C$5+SQRT($C$4)*L825)^0.5</f>
        <v/>
      </c>
      <c r="W825" s="13">
        <f>M825/Projection!$C$24</f>
        <v/>
      </c>
      <c r="X825" s="13">
        <f>N825/Projection!$D$24</f>
        <v/>
      </c>
      <c r="Y825" s="13">
        <f>O825/Projection!$E$24</f>
        <v/>
      </c>
      <c r="Z825" s="13">
        <f>P825/Projection!$F$24</f>
        <v/>
      </c>
      <c r="AA825" s="13">
        <f>Q825/Projection!$G$24</f>
        <v/>
      </c>
      <c r="AB825" s="13">
        <f>R825/Projection!$H$24</f>
        <v/>
      </c>
      <c r="AC825" s="13">
        <f>S825/Projection!$I$24</f>
        <v/>
      </c>
      <c r="AD825" s="13">
        <f>T825/Projection!$J$24</f>
        <v/>
      </c>
      <c r="AE825" s="13">
        <f>U825/Projection!$K$24</f>
        <v/>
      </c>
      <c r="AF825" s="13">
        <f>V825/Projection!$L$24</f>
        <v/>
      </c>
      <c r="AG825" s="13">
        <f>MIN(W825:AF825)</f>
        <v/>
      </c>
    </row>
    <row r="826">
      <c r="B826" s="2" t="n">
        <v>813</v>
      </c>
      <c r="C826" s="20" t="n">
        <v>-0.173898</v>
      </c>
      <c r="D826" s="20" t="n">
        <v>0.87639</v>
      </c>
      <c r="E826" s="20" t="n">
        <v>0.124365</v>
      </c>
      <c r="F826" s="20" t="n">
        <v>-1.079557</v>
      </c>
      <c r="G826" s="20" t="n">
        <v>-0.179127</v>
      </c>
      <c r="H826" s="20" t="n">
        <v>-0.845983</v>
      </c>
      <c r="I826" s="20" t="n">
        <v>0.694722</v>
      </c>
      <c r="J826" s="20" t="n">
        <v>0.314316</v>
      </c>
      <c r="K826" s="20" t="n">
        <v>-0.585612</v>
      </c>
      <c r="L826" s="20" t="n">
        <v>-0.104408</v>
      </c>
      <c r="M826" s="17">
        <f>Projection!$C$13*EXP($C$5+SQRT($C$4)*C826)+(Projection!$C$20+MAX(0,Projection!$C$14-Projection!$C$13)/Projection!$C$4-Projection!$C$21)*EXP($C$5+SQRT($C$4)*C826)^0.5</f>
        <v/>
      </c>
      <c r="N826" s="17">
        <f>M826*EXP($C$5+SQRT($C$4)*D826)+(Projection!$D$20+MAX(0,Projection!$C$24-M826)/Projection!$C$4-Projection!$D$21)*EXP($C$5+SQRT($C$4)*D826)^0.5</f>
        <v/>
      </c>
      <c r="O826" s="17">
        <f>N826*EXP($C$5+SQRT($C$4)*E826)+(Projection!$E$20+MAX(0,Projection!$D$24-N826)/Projection!$C$4-Projection!$E$21)*EXP($C$5+SQRT($C$4)*E826)^0.5</f>
        <v/>
      </c>
      <c r="P826" s="17">
        <f>O826*EXP($C$5+SQRT($C$4)*F826)+(Projection!$F$20+MAX(0,Projection!$E$24-O826)/Projection!$C$4-Projection!$F$21)*EXP($C$5+SQRT($C$4)*F826)^0.5</f>
        <v/>
      </c>
      <c r="Q826" s="17">
        <f>P826*EXP($C$5+SQRT($C$4)*G826)+(Projection!$G$20+MAX(0,Projection!$F$24-P826)/Projection!$C$4-Projection!$G$21)*EXP($C$5+SQRT($C$4)*G826)^0.5</f>
        <v/>
      </c>
      <c r="R826" s="17">
        <f>Q826*EXP($C$5+SQRT($C$4)*H826)+(Projection!$H$20+MAX(0,Projection!$G$24-Q826)/Projection!$C$4-Projection!$H$21)*EXP($C$5+SQRT($C$4)*H826)^0.5</f>
        <v/>
      </c>
      <c r="S826" s="17">
        <f>R826*EXP($C$5+SQRT($C$4)*I826)+(Projection!$I$20+MAX(0,Projection!$H$24-R826)/Projection!$C$4-Projection!$I$21)*EXP($C$5+SQRT($C$4)*I826)^0.5</f>
        <v/>
      </c>
      <c r="T826" s="17">
        <f>S826*EXP($C$5+SQRT($C$4)*J826)+(Projection!$J$20+MAX(0,Projection!$I$24-S826)/Projection!$C$4-Projection!$J$21)*EXP($C$5+SQRT($C$4)*J826)^0.5</f>
        <v/>
      </c>
      <c r="U826" s="17">
        <f>T826*EXP($C$5+SQRT($C$4)*K826)+(Projection!$K$20+MAX(0,Projection!$J$24-T826)/Projection!$C$4-Projection!$K$21)*EXP($C$5+SQRT($C$4)*K826)^0.5</f>
        <v/>
      </c>
      <c r="V826" s="17">
        <f>U826*EXP($C$5+SQRT($C$4)*L826)+(Projection!$L$20+MAX(0,Projection!$K$24-U826)/Projection!$C$4-Projection!$L$21)*EXP($C$5+SQRT($C$4)*L826)^0.5</f>
        <v/>
      </c>
      <c r="W826" s="13">
        <f>M826/Projection!$C$24</f>
        <v/>
      </c>
      <c r="X826" s="13">
        <f>N826/Projection!$D$24</f>
        <v/>
      </c>
      <c r="Y826" s="13">
        <f>O826/Projection!$E$24</f>
        <v/>
      </c>
      <c r="Z826" s="13">
        <f>P826/Projection!$F$24</f>
        <v/>
      </c>
      <c r="AA826" s="13">
        <f>Q826/Projection!$G$24</f>
        <v/>
      </c>
      <c r="AB826" s="13">
        <f>R826/Projection!$H$24</f>
        <v/>
      </c>
      <c r="AC826" s="13">
        <f>S826/Projection!$I$24</f>
        <v/>
      </c>
      <c r="AD826" s="13">
        <f>T826/Projection!$J$24</f>
        <v/>
      </c>
      <c r="AE826" s="13">
        <f>U826/Projection!$K$24</f>
        <v/>
      </c>
      <c r="AF826" s="13">
        <f>V826/Projection!$L$24</f>
        <v/>
      </c>
      <c r="AG826" s="13">
        <f>MIN(W826:AF826)</f>
        <v/>
      </c>
    </row>
    <row r="827">
      <c r="B827" s="2" t="n">
        <v>814</v>
      </c>
      <c r="C827" s="20" t="n">
        <v>1.23594</v>
      </c>
      <c r="D827" s="20" t="n">
        <v>0.407313</v>
      </c>
      <c r="E827" s="20" t="n">
        <v>2.16059</v>
      </c>
      <c r="F827" s="20" t="n">
        <v>-0.709824</v>
      </c>
      <c r="G827" s="20" t="n">
        <v>-1.442777</v>
      </c>
      <c r="H827" s="20" t="n">
        <v>-0.601869</v>
      </c>
      <c r="I827" s="20" t="n">
        <v>0.278107</v>
      </c>
      <c r="J827" s="20" t="n">
        <v>-0.8566859999999999</v>
      </c>
      <c r="K827" s="20" t="n">
        <v>-0.364973</v>
      </c>
      <c r="L827" s="20" t="n">
        <v>0.237686</v>
      </c>
      <c r="M827" s="17">
        <f>Projection!$C$13*EXP($C$5+SQRT($C$4)*C827)+(Projection!$C$20+MAX(0,Projection!$C$14-Projection!$C$13)/Projection!$C$4-Projection!$C$21)*EXP($C$5+SQRT($C$4)*C827)^0.5</f>
        <v/>
      </c>
      <c r="N827" s="17">
        <f>M827*EXP($C$5+SQRT($C$4)*D827)+(Projection!$D$20+MAX(0,Projection!$C$24-M827)/Projection!$C$4-Projection!$D$21)*EXP($C$5+SQRT($C$4)*D827)^0.5</f>
        <v/>
      </c>
      <c r="O827" s="17">
        <f>N827*EXP($C$5+SQRT($C$4)*E827)+(Projection!$E$20+MAX(0,Projection!$D$24-N827)/Projection!$C$4-Projection!$E$21)*EXP($C$5+SQRT($C$4)*E827)^0.5</f>
        <v/>
      </c>
      <c r="P827" s="17">
        <f>O827*EXP($C$5+SQRT($C$4)*F827)+(Projection!$F$20+MAX(0,Projection!$E$24-O827)/Projection!$C$4-Projection!$F$21)*EXP($C$5+SQRT($C$4)*F827)^0.5</f>
        <v/>
      </c>
      <c r="Q827" s="17">
        <f>P827*EXP($C$5+SQRT($C$4)*G827)+(Projection!$G$20+MAX(0,Projection!$F$24-P827)/Projection!$C$4-Projection!$G$21)*EXP($C$5+SQRT($C$4)*G827)^0.5</f>
        <v/>
      </c>
      <c r="R827" s="17">
        <f>Q827*EXP($C$5+SQRT($C$4)*H827)+(Projection!$H$20+MAX(0,Projection!$G$24-Q827)/Projection!$C$4-Projection!$H$21)*EXP($C$5+SQRT($C$4)*H827)^0.5</f>
        <v/>
      </c>
      <c r="S827" s="17">
        <f>R827*EXP($C$5+SQRT($C$4)*I827)+(Projection!$I$20+MAX(0,Projection!$H$24-R827)/Projection!$C$4-Projection!$I$21)*EXP($C$5+SQRT($C$4)*I827)^0.5</f>
        <v/>
      </c>
      <c r="T827" s="17">
        <f>S827*EXP($C$5+SQRT($C$4)*J827)+(Projection!$J$20+MAX(0,Projection!$I$24-S827)/Projection!$C$4-Projection!$J$21)*EXP($C$5+SQRT($C$4)*J827)^0.5</f>
        <v/>
      </c>
      <c r="U827" s="17">
        <f>T827*EXP($C$5+SQRT($C$4)*K827)+(Projection!$K$20+MAX(0,Projection!$J$24-T827)/Projection!$C$4-Projection!$K$21)*EXP($C$5+SQRT($C$4)*K827)^0.5</f>
        <v/>
      </c>
      <c r="V827" s="17">
        <f>U827*EXP($C$5+SQRT($C$4)*L827)+(Projection!$L$20+MAX(0,Projection!$K$24-U827)/Projection!$C$4-Projection!$L$21)*EXP($C$5+SQRT($C$4)*L827)^0.5</f>
        <v/>
      </c>
      <c r="W827" s="13">
        <f>M827/Projection!$C$24</f>
        <v/>
      </c>
      <c r="X827" s="13">
        <f>N827/Projection!$D$24</f>
        <v/>
      </c>
      <c r="Y827" s="13">
        <f>O827/Projection!$E$24</f>
        <v/>
      </c>
      <c r="Z827" s="13">
        <f>P827/Projection!$F$24</f>
        <v/>
      </c>
      <c r="AA827" s="13">
        <f>Q827/Projection!$G$24</f>
        <v/>
      </c>
      <c r="AB827" s="13">
        <f>R827/Projection!$H$24</f>
        <v/>
      </c>
      <c r="AC827" s="13">
        <f>S827/Projection!$I$24</f>
        <v/>
      </c>
      <c r="AD827" s="13">
        <f>T827/Projection!$J$24</f>
        <v/>
      </c>
      <c r="AE827" s="13">
        <f>U827/Projection!$K$24</f>
        <v/>
      </c>
      <c r="AF827" s="13">
        <f>V827/Projection!$L$24</f>
        <v/>
      </c>
      <c r="AG827" s="13">
        <f>MIN(W827:AF827)</f>
        <v/>
      </c>
    </row>
    <row r="828">
      <c r="B828" s="2" t="n">
        <v>815</v>
      </c>
      <c r="C828" s="20" t="n">
        <v>1.956603</v>
      </c>
      <c r="D828" s="20" t="n">
        <v>-0.247839</v>
      </c>
      <c r="E828" s="20" t="n">
        <v>-1.017949</v>
      </c>
      <c r="F828" s="20" t="n">
        <v>-1.717001</v>
      </c>
      <c r="G828" s="20" t="n">
        <v>0.723996</v>
      </c>
      <c r="H828" s="20" t="n">
        <v>-0.073879</v>
      </c>
      <c r="I828" s="20" t="n">
        <v>-0.178182</v>
      </c>
      <c r="J828" s="20" t="n">
        <v>0.105348</v>
      </c>
      <c r="K828" s="20" t="n">
        <v>0.785042</v>
      </c>
      <c r="L828" s="20" t="n">
        <v>0.215341</v>
      </c>
      <c r="M828" s="17">
        <f>Projection!$C$13*EXP($C$5+SQRT($C$4)*C828)+(Projection!$C$20+MAX(0,Projection!$C$14-Projection!$C$13)/Projection!$C$4-Projection!$C$21)*EXP($C$5+SQRT($C$4)*C828)^0.5</f>
        <v/>
      </c>
      <c r="N828" s="17">
        <f>M828*EXP($C$5+SQRT($C$4)*D828)+(Projection!$D$20+MAX(0,Projection!$C$24-M828)/Projection!$C$4-Projection!$D$21)*EXP($C$5+SQRT($C$4)*D828)^0.5</f>
        <v/>
      </c>
      <c r="O828" s="17">
        <f>N828*EXP($C$5+SQRT($C$4)*E828)+(Projection!$E$20+MAX(0,Projection!$D$24-N828)/Projection!$C$4-Projection!$E$21)*EXP($C$5+SQRT($C$4)*E828)^0.5</f>
        <v/>
      </c>
      <c r="P828" s="17">
        <f>O828*EXP($C$5+SQRT($C$4)*F828)+(Projection!$F$20+MAX(0,Projection!$E$24-O828)/Projection!$C$4-Projection!$F$21)*EXP($C$5+SQRT($C$4)*F828)^0.5</f>
        <v/>
      </c>
      <c r="Q828" s="17">
        <f>P828*EXP($C$5+SQRT($C$4)*G828)+(Projection!$G$20+MAX(0,Projection!$F$24-P828)/Projection!$C$4-Projection!$G$21)*EXP($C$5+SQRT($C$4)*G828)^0.5</f>
        <v/>
      </c>
      <c r="R828" s="17">
        <f>Q828*EXP($C$5+SQRT($C$4)*H828)+(Projection!$H$20+MAX(0,Projection!$G$24-Q828)/Projection!$C$4-Projection!$H$21)*EXP($C$5+SQRT($C$4)*H828)^0.5</f>
        <v/>
      </c>
      <c r="S828" s="17">
        <f>R828*EXP($C$5+SQRT($C$4)*I828)+(Projection!$I$20+MAX(0,Projection!$H$24-R828)/Projection!$C$4-Projection!$I$21)*EXP($C$5+SQRT($C$4)*I828)^0.5</f>
        <v/>
      </c>
      <c r="T828" s="17">
        <f>S828*EXP($C$5+SQRT($C$4)*J828)+(Projection!$J$20+MAX(0,Projection!$I$24-S828)/Projection!$C$4-Projection!$J$21)*EXP($C$5+SQRT($C$4)*J828)^0.5</f>
        <v/>
      </c>
      <c r="U828" s="17">
        <f>T828*EXP($C$5+SQRT($C$4)*K828)+(Projection!$K$20+MAX(0,Projection!$J$24-T828)/Projection!$C$4-Projection!$K$21)*EXP($C$5+SQRT($C$4)*K828)^0.5</f>
        <v/>
      </c>
      <c r="V828" s="17">
        <f>U828*EXP($C$5+SQRT($C$4)*L828)+(Projection!$L$20+MAX(0,Projection!$K$24-U828)/Projection!$C$4-Projection!$L$21)*EXP($C$5+SQRT($C$4)*L828)^0.5</f>
        <v/>
      </c>
      <c r="W828" s="13">
        <f>M828/Projection!$C$24</f>
        <v/>
      </c>
      <c r="X828" s="13">
        <f>N828/Projection!$D$24</f>
        <v/>
      </c>
      <c r="Y828" s="13">
        <f>O828/Projection!$E$24</f>
        <v/>
      </c>
      <c r="Z828" s="13">
        <f>P828/Projection!$F$24</f>
        <v/>
      </c>
      <c r="AA828" s="13">
        <f>Q828/Projection!$G$24</f>
        <v/>
      </c>
      <c r="AB828" s="13">
        <f>R828/Projection!$H$24</f>
        <v/>
      </c>
      <c r="AC828" s="13">
        <f>S828/Projection!$I$24</f>
        <v/>
      </c>
      <c r="AD828" s="13">
        <f>T828/Projection!$J$24</f>
        <v/>
      </c>
      <c r="AE828" s="13">
        <f>U828/Projection!$K$24</f>
        <v/>
      </c>
      <c r="AF828" s="13">
        <f>V828/Projection!$L$24</f>
        <v/>
      </c>
      <c r="AG828" s="13">
        <f>MIN(W828:AF828)</f>
        <v/>
      </c>
    </row>
    <row r="829">
      <c r="B829" s="2" t="n">
        <v>816</v>
      </c>
      <c r="C829" s="20" t="n">
        <v>-1.193846</v>
      </c>
      <c r="D829" s="20" t="n">
        <v>-0.638586</v>
      </c>
      <c r="E829" s="20" t="n">
        <v>-0.395502</v>
      </c>
      <c r="F829" s="20" t="n">
        <v>0.459828</v>
      </c>
      <c r="G829" s="20" t="n">
        <v>-0.393146</v>
      </c>
      <c r="H829" s="20" t="n">
        <v>-1.813411</v>
      </c>
      <c r="I829" s="20" t="n">
        <v>-1.121222</v>
      </c>
      <c r="J829" s="20" t="n">
        <v>0.24676</v>
      </c>
      <c r="K829" s="20" t="n">
        <v>0.563342</v>
      </c>
      <c r="L829" s="20" t="n">
        <v>-0.582811</v>
      </c>
      <c r="M829" s="17">
        <f>Projection!$C$13*EXP($C$5+SQRT($C$4)*C829)+(Projection!$C$20+MAX(0,Projection!$C$14-Projection!$C$13)/Projection!$C$4-Projection!$C$21)*EXP($C$5+SQRT($C$4)*C829)^0.5</f>
        <v/>
      </c>
      <c r="N829" s="17">
        <f>M829*EXP($C$5+SQRT($C$4)*D829)+(Projection!$D$20+MAX(0,Projection!$C$24-M829)/Projection!$C$4-Projection!$D$21)*EXP($C$5+SQRT($C$4)*D829)^0.5</f>
        <v/>
      </c>
      <c r="O829" s="17">
        <f>N829*EXP($C$5+SQRT($C$4)*E829)+(Projection!$E$20+MAX(0,Projection!$D$24-N829)/Projection!$C$4-Projection!$E$21)*EXP($C$5+SQRT($C$4)*E829)^0.5</f>
        <v/>
      </c>
      <c r="P829" s="17">
        <f>O829*EXP($C$5+SQRT($C$4)*F829)+(Projection!$F$20+MAX(0,Projection!$E$24-O829)/Projection!$C$4-Projection!$F$21)*EXP($C$5+SQRT($C$4)*F829)^0.5</f>
        <v/>
      </c>
      <c r="Q829" s="17">
        <f>P829*EXP($C$5+SQRT($C$4)*G829)+(Projection!$G$20+MAX(0,Projection!$F$24-P829)/Projection!$C$4-Projection!$G$21)*EXP($C$5+SQRT($C$4)*G829)^0.5</f>
        <v/>
      </c>
      <c r="R829" s="17">
        <f>Q829*EXP($C$5+SQRT($C$4)*H829)+(Projection!$H$20+MAX(0,Projection!$G$24-Q829)/Projection!$C$4-Projection!$H$21)*EXP($C$5+SQRT($C$4)*H829)^0.5</f>
        <v/>
      </c>
      <c r="S829" s="17">
        <f>R829*EXP($C$5+SQRT($C$4)*I829)+(Projection!$I$20+MAX(0,Projection!$H$24-R829)/Projection!$C$4-Projection!$I$21)*EXP($C$5+SQRT($C$4)*I829)^0.5</f>
        <v/>
      </c>
      <c r="T829" s="17">
        <f>S829*EXP($C$5+SQRT($C$4)*J829)+(Projection!$J$20+MAX(0,Projection!$I$24-S829)/Projection!$C$4-Projection!$J$21)*EXP($C$5+SQRT($C$4)*J829)^0.5</f>
        <v/>
      </c>
      <c r="U829" s="17">
        <f>T829*EXP($C$5+SQRT($C$4)*K829)+(Projection!$K$20+MAX(0,Projection!$J$24-T829)/Projection!$C$4-Projection!$K$21)*EXP($C$5+SQRT($C$4)*K829)^0.5</f>
        <v/>
      </c>
      <c r="V829" s="17">
        <f>U829*EXP($C$5+SQRT($C$4)*L829)+(Projection!$L$20+MAX(0,Projection!$K$24-U829)/Projection!$C$4-Projection!$L$21)*EXP($C$5+SQRT($C$4)*L829)^0.5</f>
        <v/>
      </c>
      <c r="W829" s="13">
        <f>M829/Projection!$C$24</f>
        <v/>
      </c>
      <c r="X829" s="13">
        <f>N829/Projection!$D$24</f>
        <v/>
      </c>
      <c r="Y829" s="13">
        <f>O829/Projection!$E$24</f>
        <v/>
      </c>
      <c r="Z829" s="13">
        <f>P829/Projection!$F$24</f>
        <v/>
      </c>
      <c r="AA829" s="13">
        <f>Q829/Projection!$G$24</f>
        <v/>
      </c>
      <c r="AB829" s="13">
        <f>R829/Projection!$H$24</f>
        <v/>
      </c>
      <c r="AC829" s="13">
        <f>S829/Projection!$I$24</f>
        <v/>
      </c>
      <c r="AD829" s="13">
        <f>T829/Projection!$J$24</f>
        <v/>
      </c>
      <c r="AE829" s="13">
        <f>U829/Projection!$K$24</f>
        <v/>
      </c>
      <c r="AF829" s="13">
        <f>V829/Projection!$L$24</f>
        <v/>
      </c>
      <c r="AG829" s="13">
        <f>MIN(W829:AF829)</f>
        <v/>
      </c>
    </row>
    <row r="830">
      <c r="B830" s="2" t="n">
        <v>817</v>
      </c>
      <c r="C830" s="20" t="n">
        <v>0.308846</v>
      </c>
      <c r="D830" s="20" t="n">
        <v>0.556944</v>
      </c>
      <c r="E830" s="20" t="n">
        <v>0.626601</v>
      </c>
      <c r="F830" s="20" t="n">
        <v>-1.766337</v>
      </c>
      <c r="G830" s="20" t="n">
        <v>0.9708059999999999</v>
      </c>
      <c r="H830" s="20" t="n">
        <v>-0.994928</v>
      </c>
      <c r="I830" s="20" t="n">
        <v>2.278681</v>
      </c>
      <c r="J830" s="20" t="n">
        <v>-0.802765</v>
      </c>
      <c r="K830" s="20" t="n">
        <v>0.83568</v>
      </c>
      <c r="L830" s="20" t="n">
        <v>0.573331</v>
      </c>
      <c r="M830" s="17">
        <f>Projection!$C$13*EXP($C$5+SQRT($C$4)*C830)+(Projection!$C$20+MAX(0,Projection!$C$14-Projection!$C$13)/Projection!$C$4-Projection!$C$21)*EXP($C$5+SQRT($C$4)*C830)^0.5</f>
        <v/>
      </c>
      <c r="N830" s="17">
        <f>M830*EXP($C$5+SQRT($C$4)*D830)+(Projection!$D$20+MAX(0,Projection!$C$24-M830)/Projection!$C$4-Projection!$D$21)*EXP($C$5+SQRT($C$4)*D830)^0.5</f>
        <v/>
      </c>
      <c r="O830" s="17">
        <f>N830*EXP($C$5+SQRT($C$4)*E830)+(Projection!$E$20+MAX(0,Projection!$D$24-N830)/Projection!$C$4-Projection!$E$21)*EXP($C$5+SQRT($C$4)*E830)^0.5</f>
        <v/>
      </c>
      <c r="P830" s="17">
        <f>O830*EXP($C$5+SQRT($C$4)*F830)+(Projection!$F$20+MAX(0,Projection!$E$24-O830)/Projection!$C$4-Projection!$F$21)*EXP($C$5+SQRT($C$4)*F830)^0.5</f>
        <v/>
      </c>
      <c r="Q830" s="17">
        <f>P830*EXP($C$5+SQRT($C$4)*G830)+(Projection!$G$20+MAX(0,Projection!$F$24-P830)/Projection!$C$4-Projection!$G$21)*EXP($C$5+SQRT($C$4)*G830)^0.5</f>
        <v/>
      </c>
      <c r="R830" s="17">
        <f>Q830*EXP($C$5+SQRT($C$4)*H830)+(Projection!$H$20+MAX(0,Projection!$G$24-Q830)/Projection!$C$4-Projection!$H$21)*EXP($C$5+SQRT($C$4)*H830)^0.5</f>
        <v/>
      </c>
      <c r="S830" s="17">
        <f>R830*EXP($C$5+SQRT($C$4)*I830)+(Projection!$I$20+MAX(0,Projection!$H$24-R830)/Projection!$C$4-Projection!$I$21)*EXP($C$5+SQRT($C$4)*I830)^0.5</f>
        <v/>
      </c>
      <c r="T830" s="17">
        <f>S830*EXP($C$5+SQRT($C$4)*J830)+(Projection!$J$20+MAX(0,Projection!$I$24-S830)/Projection!$C$4-Projection!$J$21)*EXP($C$5+SQRT($C$4)*J830)^0.5</f>
        <v/>
      </c>
      <c r="U830" s="17">
        <f>T830*EXP($C$5+SQRT($C$4)*K830)+(Projection!$K$20+MAX(0,Projection!$J$24-T830)/Projection!$C$4-Projection!$K$21)*EXP($C$5+SQRT($C$4)*K830)^0.5</f>
        <v/>
      </c>
      <c r="V830" s="17">
        <f>U830*EXP($C$5+SQRT($C$4)*L830)+(Projection!$L$20+MAX(0,Projection!$K$24-U830)/Projection!$C$4-Projection!$L$21)*EXP($C$5+SQRT($C$4)*L830)^0.5</f>
        <v/>
      </c>
      <c r="W830" s="13">
        <f>M830/Projection!$C$24</f>
        <v/>
      </c>
      <c r="X830" s="13">
        <f>N830/Projection!$D$24</f>
        <v/>
      </c>
      <c r="Y830" s="13">
        <f>O830/Projection!$E$24</f>
        <v/>
      </c>
      <c r="Z830" s="13">
        <f>P830/Projection!$F$24</f>
        <v/>
      </c>
      <c r="AA830" s="13">
        <f>Q830/Projection!$G$24</f>
        <v/>
      </c>
      <c r="AB830" s="13">
        <f>R830/Projection!$H$24</f>
        <v/>
      </c>
      <c r="AC830" s="13">
        <f>S830/Projection!$I$24</f>
        <v/>
      </c>
      <c r="AD830" s="13">
        <f>T830/Projection!$J$24</f>
        <v/>
      </c>
      <c r="AE830" s="13">
        <f>U830/Projection!$K$24</f>
        <v/>
      </c>
      <c r="AF830" s="13">
        <f>V830/Projection!$L$24</f>
        <v/>
      </c>
      <c r="AG830" s="13">
        <f>MIN(W830:AF830)</f>
        <v/>
      </c>
    </row>
    <row r="831">
      <c r="B831" s="2" t="n">
        <v>818</v>
      </c>
      <c r="C831" s="20" t="n">
        <v>-0.827111</v>
      </c>
      <c r="D831" s="20" t="n">
        <v>-0.093204</v>
      </c>
      <c r="E831" s="20" t="n">
        <v>0.487612</v>
      </c>
      <c r="F831" s="20" t="n">
        <v>-0.631116</v>
      </c>
      <c r="G831" s="20" t="n">
        <v>-0.235146</v>
      </c>
      <c r="H831" s="20" t="n">
        <v>0.354369</v>
      </c>
      <c r="I831" s="20" t="n">
        <v>1.446777</v>
      </c>
      <c r="J831" s="20" t="n">
        <v>0.255576</v>
      </c>
      <c r="K831" s="20" t="n">
        <v>-0.485475</v>
      </c>
      <c r="L831" s="20" t="n">
        <v>0.171181</v>
      </c>
      <c r="M831" s="17">
        <f>Projection!$C$13*EXP($C$5+SQRT($C$4)*C831)+(Projection!$C$20+MAX(0,Projection!$C$14-Projection!$C$13)/Projection!$C$4-Projection!$C$21)*EXP($C$5+SQRT($C$4)*C831)^0.5</f>
        <v/>
      </c>
      <c r="N831" s="17">
        <f>M831*EXP($C$5+SQRT($C$4)*D831)+(Projection!$D$20+MAX(0,Projection!$C$24-M831)/Projection!$C$4-Projection!$D$21)*EXP($C$5+SQRT($C$4)*D831)^0.5</f>
        <v/>
      </c>
      <c r="O831" s="17">
        <f>N831*EXP($C$5+SQRT($C$4)*E831)+(Projection!$E$20+MAX(0,Projection!$D$24-N831)/Projection!$C$4-Projection!$E$21)*EXP($C$5+SQRT($C$4)*E831)^0.5</f>
        <v/>
      </c>
      <c r="P831" s="17">
        <f>O831*EXP($C$5+SQRT($C$4)*F831)+(Projection!$F$20+MAX(0,Projection!$E$24-O831)/Projection!$C$4-Projection!$F$21)*EXP($C$5+SQRT($C$4)*F831)^0.5</f>
        <v/>
      </c>
      <c r="Q831" s="17">
        <f>P831*EXP($C$5+SQRT($C$4)*G831)+(Projection!$G$20+MAX(0,Projection!$F$24-P831)/Projection!$C$4-Projection!$G$21)*EXP($C$5+SQRT($C$4)*G831)^0.5</f>
        <v/>
      </c>
      <c r="R831" s="17">
        <f>Q831*EXP($C$5+SQRT($C$4)*H831)+(Projection!$H$20+MAX(0,Projection!$G$24-Q831)/Projection!$C$4-Projection!$H$21)*EXP($C$5+SQRT($C$4)*H831)^0.5</f>
        <v/>
      </c>
      <c r="S831" s="17">
        <f>R831*EXP($C$5+SQRT($C$4)*I831)+(Projection!$I$20+MAX(0,Projection!$H$24-R831)/Projection!$C$4-Projection!$I$21)*EXP($C$5+SQRT($C$4)*I831)^0.5</f>
        <v/>
      </c>
      <c r="T831" s="17">
        <f>S831*EXP($C$5+SQRT($C$4)*J831)+(Projection!$J$20+MAX(0,Projection!$I$24-S831)/Projection!$C$4-Projection!$J$21)*EXP($C$5+SQRT($C$4)*J831)^0.5</f>
        <v/>
      </c>
      <c r="U831" s="17">
        <f>T831*EXP($C$5+SQRT($C$4)*K831)+(Projection!$K$20+MAX(0,Projection!$J$24-T831)/Projection!$C$4-Projection!$K$21)*EXP($C$5+SQRT($C$4)*K831)^0.5</f>
        <v/>
      </c>
      <c r="V831" s="17">
        <f>U831*EXP($C$5+SQRT($C$4)*L831)+(Projection!$L$20+MAX(0,Projection!$K$24-U831)/Projection!$C$4-Projection!$L$21)*EXP($C$5+SQRT($C$4)*L831)^0.5</f>
        <v/>
      </c>
      <c r="W831" s="13">
        <f>M831/Projection!$C$24</f>
        <v/>
      </c>
      <c r="X831" s="13">
        <f>N831/Projection!$D$24</f>
        <v/>
      </c>
      <c r="Y831" s="13">
        <f>O831/Projection!$E$24</f>
        <v/>
      </c>
      <c r="Z831" s="13">
        <f>P831/Projection!$F$24</f>
        <v/>
      </c>
      <c r="AA831" s="13">
        <f>Q831/Projection!$G$24</f>
        <v/>
      </c>
      <c r="AB831" s="13">
        <f>R831/Projection!$H$24</f>
        <v/>
      </c>
      <c r="AC831" s="13">
        <f>S831/Projection!$I$24</f>
        <v/>
      </c>
      <c r="AD831" s="13">
        <f>T831/Projection!$J$24</f>
        <v/>
      </c>
      <c r="AE831" s="13">
        <f>U831/Projection!$K$24</f>
        <v/>
      </c>
      <c r="AF831" s="13">
        <f>V831/Projection!$L$24</f>
        <v/>
      </c>
      <c r="AG831" s="13">
        <f>MIN(W831:AF831)</f>
        <v/>
      </c>
    </row>
    <row r="832">
      <c r="B832" s="2" t="n">
        <v>819</v>
      </c>
      <c r="C832" s="20" t="n">
        <v>1.747462</v>
      </c>
      <c r="D832" s="20" t="n">
        <v>1.02012</v>
      </c>
      <c r="E832" s="20" t="n">
        <v>-7.9e-05</v>
      </c>
      <c r="F832" s="20" t="n">
        <v>1.837856</v>
      </c>
      <c r="G832" s="20" t="n">
        <v>-1.086247</v>
      </c>
      <c r="H832" s="20" t="n">
        <v>-0.5183410000000001</v>
      </c>
      <c r="I832" s="20" t="n">
        <v>1.270398</v>
      </c>
      <c r="J832" s="20" t="n">
        <v>-2.295258</v>
      </c>
      <c r="K832" s="20" t="n">
        <v>0.766474</v>
      </c>
      <c r="L832" s="20" t="n">
        <v>-0.5953619999999999</v>
      </c>
      <c r="M832" s="17">
        <f>Projection!$C$13*EXP($C$5+SQRT($C$4)*C832)+(Projection!$C$20+MAX(0,Projection!$C$14-Projection!$C$13)/Projection!$C$4-Projection!$C$21)*EXP($C$5+SQRT($C$4)*C832)^0.5</f>
        <v/>
      </c>
      <c r="N832" s="17">
        <f>M832*EXP($C$5+SQRT($C$4)*D832)+(Projection!$D$20+MAX(0,Projection!$C$24-M832)/Projection!$C$4-Projection!$D$21)*EXP($C$5+SQRT($C$4)*D832)^0.5</f>
        <v/>
      </c>
      <c r="O832" s="17">
        <f>N832*EXP($C$5+SQRT($C$4)*E832)+(Projection!$E$20+MAX(0,Projection!$D$24-N832)/Projection!$C$4-Projection!$E$21)*EXP($C$5+SQRT($C$4)*E832)^0.5</f>
        <v/>
      </c>
      <c r="P832" s="17">
        <f>O832*EXP($C$5+SQRT($C$4)*F832)+(Projection!$F$20+MAX(0,Projection!$E$24-O832)/Projection!$C$4-Projection!$F$21)*EXP($C$5+SQRT($C$4)*F832)^0.5</f>
        <v/>
      </c>
      <c r="Q832" s="17">
        <f>P832*EXP($C$5+SQRT($C$4)*G832)+(Projection!$G$20+MAX(0,Projection!$F$24-P832)/Projection!$C$4-Projection!$G$21)*EXP($C$5+SQRT($C$4)*G832)^0.5</f>
        <v/>
      </c>
      <c r="R832" s="17">
        <f>Q832*EXP($C$5+SQRT($C$4)*H832)+(Projection!$H$20+MAX(0,Projection!$G$24-Q832)/Projection!$C$4-Projection!$H$21)*EXP($C$5+SQRT($C$4)*H832)^0.5</f>
        <v/>
      </c>
      <c r="S832" s="17">
        <f>R832*EXP($C$5+SQRT($C$4)*I832)+(Projection!$I$20+MAX(0,Projection!$H$24-R832)/Projection!$C$4-Projection!$I$21)*EXP($C$5+SQRT($C$4)*I832)^0.5</f>
        <v/>
      </c>
      <c r="T832" s="17">
        <f>S832*EXP($C$5+SQRT($C$4)*J832)+(Projection!$J$20+MAX(0,Projection!$I$24-S832)/Projection!$C$4-Projection!$J$21)*EXP($C$5+SQRT($C$4)*J832)^0.5</f>
        <v/>
      </c>
      <c r="U832" s="17">
        <f>T832*EXP($C$5+SQRT($C$4)*K832)+(Projection!$K$20+MAX(0,Projection!$J$24-T832)/Projection!$C$4-Projection!$K$21)*EXP($C$5+SQRT($C$4)*K832)^0.5</f>
        <v/>
      </c>
      <c r="V832" s="17">
        <f>U832*EXP($C$5+SQRT($C$4)*L832)+(Projection!$L$20+MAX(0,Projection!$K$24-U832)/Projection!$C$4-Projection!$L$21)*EXP($C$5+SQRT($C$4)*L832)^0.5</f>
        <v/>
      </c>
      <c r="W832" s="13">
        <f>M832/Projection!$C$24</f>
        <v/>
      </c>
      <c r="X832" s="13">
        <f>N832/Projection!$D$24</f>
        <v/>
      </c>
      <c r="Y832" s="13">
        <f>O832/Projection!$E$24</f>
        <v/>
      </c>
      <c r="Z832" s="13">
        <f>P832/Projection!$F$24</f>
        <v/>
      </c>
      <c r="AA832" s="13">
        <f>Q832/Projection!$G$24</f>
        <v/>
      </c>
      <c r="AB832" s="13">
        <f>R832/Projection!$H$24</f>
        <v/>
      </c>
      <c r="AC832" s="13">
        <f>S832/Projection!$I$24</f>
        <v/>
      </c>
      <c r="AD832" s="13">
        <f>T832/Projection!$J$24</f>
        <v/>
      </c>
      <c r="AE832" s="13">
        <f>U832/Projection!$K$24</f>
        <v/>
      </c>
      <c r="AF832" s="13">
        <f>V832/Projection!$L$24</f>
        <v/>
      </c>
      <c r="AG832" s="13">
        <f>MIN(W832:AF832)</f>
        <v/>
      </c>
    </row>
    <row r="833">
      <c r="B833" s="2" t="n">
        <v>820</v>
      </c>
      <c r="C833" s="20" t="n">
        <v>0.700811</v>
      </c>
      <c r="D833" s="20" t="n">
        <v>0.315924</v>
      </c>
      <c r="E833" s="20" t="n">
        <v>-1.761473</v>
      </c>
      <c r="F833" s="20" t="n">
        <v>2.313014</v>
      </c>
      <c r="G833" s="20" t="n">
        <v>0.907189</v>
      </c>
      <c r="H833" s="20" t="n">
        <v>0.751915</v>
      </c>
      <c r="I833" s="20" t="n">
        <v>-1.004106</v>
      </c>
      <c r="J833" s="20" t="n">
        <v>1.21847</v>
      </c>
      <c r="K833" s="20" t="n">
        <v>-0.395577</v>
      </c>
      <c r="L833" s="20" t="n">
        <v>-2.266854</v>
      </c>
      <c r="M833" s="17">
        <f>Projection!$C$13*EXP($C$5+SQRT($C$4)*C833)+(Projection!$C$20+MAX(0,Projection!$C$14-Projection!$C$13)/Projection!$C$4-Projection!$C$21)*EXP($C$5+SQRT($C$4)*C833)^0.5</f>
        <v/>
      </c>
      <c r="N833" s="17">
        <f>M833*EXP($C$5+SQRT($C$4)*D833)+(Projection!$D$20+MAX(0,Projection!$C$24-M833)/Projection!$C$4-Projection!$D$21)*EXP($C$5+SQRT($C$4)*D833)^0.5</f>
        <v/>
      </c>
      <c r="O833" s="17">
        <f>N833*EXP($C$5+SQRT($C$4)*E833)+(Projection!$E$20+MAX(0,Projection!$D$24-N833)/Projection!$C$4-Projection!$E$21)*EXP($C$5+SQRT($C$4)*E833)^0.5</f>
        <v/>
      </c>
      <c r="P833" s="17">
        <f>O833*EXP($C$5+SQRT($C$4)*F833)+(Projection!$F$20+MAX(0,Projection!$E$24-O833)/Projection!$C$4-Projection!$F$21)*EXP($C$5+SQRT($C$4)*F833)^0.5</f>
        <v/>
      </c>
      <c r="Q833" s="17">
        <f>P833*EXP($C$5+SQRT($C$4)*G833)+(Projection!$G$20+MAX(0,Projection!$F$24-P833)/Projection!$C$4-Projection!$G$21)*EXP($C$5+SQRT($C$4)*G833)^0.5</f>
        <v/>
      </c>
      <c r="R833" s="17">
        <f>Q833*EXP($C$5+SQRT($C$4)*H833)+(Projection!$H$20+MAX(0,Projection!$G$24-Q833)/Projection!$C$4-Projection!$H$21)*EXP($C$5+SQRT($C$4)*H833)^0.5</f>
        <v/>
      </c>
      <c r="S833" s="17">
        <f>R833*EXP($C$5+SQRT($C$4)*I833)+(Projection!$I$20+MAX(0,Projection!$H$24-R833)/Projection!$C$4-Projection!$I$21)*EXP($C$5+SQRT($C$4)*I833)^0.5</f>
        <v/>
      </c>
      <c r="T833" s="17">
        <f>S833*EXP($C$5+SQRT($C$4)*J833)+(Projection!$J$20+MAX(0,Projection!$I$24-S833)/Projection!$C$4-Projection!$J$21)*EXP($C$5+SQRT($C$4)*J833)^0.5</f>
        <v/>
      </c>
      <c r="U833" s="17">
        <f>T833*EXP($C$5+SQRT($C$4)*K833)+(Projection!$K$20+MAX(0,Projection!$J$24-T833)/Projection!$C$4-Projection!$K$21)*EXP($C$5+SQRT($C$4)*K833)^0.5</f>
        <v/>
      </c>
      <c r="V833" s="17">
        <f>U833*EXP($C$5+SQRT($C$4)*L833)+(Projection!$L$20+MAX(0,Projection!$K$24-U833)/Projection!$C$4-Projection!$L$21)*EXP($C$5+SQRT($C$4)*L833)^0.5</f>
        <v/>
      </c>
      <c r="W833" s="13">
        <f>M833/Projection!$C$24</f>
        <v/>
      </c>
      <c r="X833" s="13">
        <f>N833/Projection!$D$24</f>
        <v/>
      </c>
      <c r="Y833" s="13">
        <f>O833/Projection!$E$24</f>
        <v/>
      </c>
      <c r="Z833" s="13">
        <f>P833/Projection!$F$24</f>
        <v/>
      </c>
      <c r="AA833" s="13">
        <f>Q833/Projection!$G$24</f>
        <v/>
      </c>
      <c r="AB833" s="13">
        <f>R833/Projection!$H$24</f>
        <v/>
      </c>
      <c r="AC833" s="13">
        <f>S833/Projection!$I$24</f>
        <v/>
      </c>
      <c r="AD833" s="13">
        <f>T833/Projection!$J$24</f>
        <v/>
      </c>
      <c r="AE833" s="13">
        <f>U833/Projection!$K$24</f>
        <v/>
      </c>
      <c r="AF833" s="13">
        <f>V833/Projection!$L$24</f>
        <v/>
      </c>
      <c r="AG833" s="13">
        <f>MIN(W833:AF833)</f>
        <v/>
      </c>
    </row>
    <row r="834">
      <c r="B834" s="2" t="n">
        <v>821</v>
      </c>
      <c r="C834" s="20" t="n">
        <v>-0.265914</v>
      </c>
      <c r="D834" s="20" t="n">
        <v>-1.151166</v>
      </c>
      <c r="E834" s="20" t="n">
        <v>0.164321</v>
      </c>
      <c r="F834" s="20" t="n">
        <v>-1.3728</v>
      </c>
      <c r="G834" s="20" t="n">
        <v>0.385799</v>
      </c>
      <c r="H834" s="20" t="n">
        <v>-0.456888</v>
      </c>
      <c r="I834" s="20" t="n">
        <v>-1.284943</v>
      </c>
      <c r="J834" s="20" t="n">
        <v>0.051309</v>
      </c>
      <c r="K834" s="20" t="n">
        <v>0.521628</v>
      </c>
      <c r="L834" s="20" t="n">
        <v>1.187139</v>
      </c>
      <c r="M834" s="17">
        <f>Projection!$C$13*EXP($C$5+SQRT($C$4)*C834)+(Projection!$C$20+MAX(0,Projection!$C$14-Projection!$C$13)/Projection!$C$4-Projection!$C$21)*EXP($C$5+SQRT($C$4)*C834)^0.5</f>
        <v/>
      </c>
      <c r="N834" s="17">
        <f>M834*EXP($C$5+SQRT($C$4)*D834)+(Projection!$D$20+MAX(0,Projection!$C$24-M834)/Projection!$C$4-Projection!$D$21)*EXP($C$5+SQRT($C$4)*D834)^0.5</f>
        <v/>
      </c>
      <c r="O834" s="17">
        <f>N834*EXP($C$5+SQRT($C$4)*E834)+(Projection!$E$20+MAX(0,Projection!$D$24-N834)/Projection!$C$4-Projection!$E$21)*EXP($C$5+SQRT($C$4)*E834)^0.5</f>
        <v/>
      </c>
      <c r="P834" s="17">
        <f>O834*EXP($C$5+SQRT($C$4)*F834)+(Projection!$F$20+MAX(0,Projection!$E$24-O834)/Projection!$C$4-Projection!$F$21)*EXP($C$5+SQRT($C$4)*F834)^0.5</f>
        <v/>
      </c>
      <c r="Q834" s="17">
        <f>P834*EXP($C$5+SQRT($C$4)*G834)+(Projection!$G$20+MAX(0,Projection!$F$24-P834)/Projection!$C$4-Projection!$G$21)*EXP($C$5+SQRT($C$4)*G834)^0.5</f>
        <v/>
      </c>
      <c r="R834" s="17">
        <f>Q834*EXP($C$5+SQRT($C$4)*H834)+(Projection!$H$20+MAX(0,Projection!$G$24-Q834)/Projection!$C$4-Projection!$H$21)*EXP($C$5+SQRT($C$4)*H834)^0.5</f>
        <v/>
      </c>
      <c r="S834" s="17">
        <f>R834*EXP($C$5+SQRT($C$4)*I834)+(Projection!$I$20+MAX(0,Projection!$H$24-R834)/Projection!$C$4-Projection!$I$21)*EXP($C$5+SQRT($C$4)*I834)^0.5</f>
        <v/>
      </c>
      <c r="T834" s="17">
        <f>S834*EXP($C$5+SQRT($C$4)*J834)+(Projection!$J$20+MAX(0,Projection!$I$24-S834)/Projection!$C$4-Projection!$J$21)*EXP($C$5+SQRT($C$4)*J834)^0.5</f>
        <v/>
      </c>
      <c r="U834" s="17">
        <f>T834*EXP($C$5+SQRT($C$4)*K834)+(Projection!$K$20+MAX(0,Projection!$J$24-T834)/Projection!$C$4-Projection!$K$21)*EXP($C$5+SQRT($C$4)*K834)^0.5</f>
        <v/>
      </c>
      <c r="V834" s="17">
        <f>U834*EXP($C$5+SQRT($C$4)*L834)+(Projection!$L$20+MAX(0,Projection!$K$24-U834)/Projection!$C$4-Projection!$L$21)*EXP($C$5+SQRT($C$4)*L834)^0.5</f>
        <v/>
      </c>
      <c r="W834" s="13">
        <f>M834/Projection!$C$24</f>
        <v/>
      </c>
      <c r="X834" s="13">
        <f>N834/Projection!$D$24</f>
        <v/>
      </c>
      <c r="Y834" s="13">
        <f>O834/Projection!$E$24</f>
        <v/>
      </c>
      <c r="Z834" s="13">
        <f>P834/Projection!$F$24</f>
        <v/>
      </c>
      <c r="AA834" s="13">
        <f>Q834/Projection!$G$24</f>
        <v/>
      </c>
      <c r="AB834" s="13">
        <f>R834/Projection!$H$24</f>
        <v/>
      </c>
      <c r="AC834" s="13">
        <f>S834/Projection!$I$24</f>
        <v/>
      </c>
      <c r="AD834" s="13">
        <f>T834/Projection!$J$24</f>
        <v/>
      </c>
      <c r="AE834" s="13">
        <f>U834/Projection!$K$24</f>
        <v/>
      </c>
      <c r="AF834" s="13">
        <f>V834/Projection!$L$24</f>
        <v/>
      </c>
      <c r="AG834" s="13">
        <f>MIN(W834:AF834)</f>
        <v/>
      </c>
    </row>
    <row r="835">
      <c r="B835" s="2" t="n">
        <v>822</v>
      </c>
      <c r="C835" s="20" t="n">
        <v>0.067966</v>
      </c>
      <c r="D835" s="20" t="n">
        <v>-1.268612</v>
      </c>
      <c r="E835" s="20" t="n">
        <v>-2.775754</v>
      </c>
      <c r="F835" s="20" t="n">
        <v>-0.983976</v>
      </c>
      <c r="G835" s="20" t="n">
        <v>-1.005582</v>
      </c>
      <c r="H835" s="20" t="n">
        <v>-0.795925</v>
      </c>
      <c r="I835" s="20" t="n">
        <v>-1.13784</v>
      </c>
      <c r="J835" s="20" t="n">
        <v>1.099477</v>
      </c>
      <c r="K835" s="20" t="n">
        <v>0.653748</v>
      </c>
      <c r="L835" s="20" t="n">
        <v>0.104075</v>
      </c>
      <c r="M835" s="17">
        <f>Projection!$C$13*EXP($C$5+SQRT($C$4)*C835)+(Projection!$C$20+MAX(0,Projection!$C$14-Projection!$C$13)/Projection!$C$4-Projection!$C$21)*EXP($C$5+SQRT($C$4)*C835)^0.5</f>
        <v/>
      </c>
      <c r="N835" s="17">
        <f>M835*EXP($C$5+SQRT($C$4)*D835)+(Projection!$D$20+MAX(0,Projection!$C$24-M835)/Projection!$C$4-Projection!$D$21)*EXP($C$5+SQRT($C$4)*D835)^0.5</f>
        <v/>
      </c>
      <c r="O835" s="17">
        <f>N835*EXP($C$5+SQRT($C$4)*E835)+(Projection!$E$20+MAX(0,Projection!$D$24-N835)/Projection!$C$4-Projection!$E$21)*EXP($C$5+SQRT($C$4)*E835)^0.5</f>
        <v/>
      </c>
      <c r="P835" s="17">
        <f>O835*EXP($C$5+SQRT($C$4)*F835)+(Projection!$F$20+MAX(0,Projection!$E$24-O835)/Projection!$C$4-Projection!$F$21)*EXP($C$5+SQRT($C$4)*F835)^0.5</f>
        <v/>
      </c>
      <c r="Q835" s="17">
        <f>P835*EXP($C$5+SQRT($C$4)*G835)+(Projection!$G$20+MAX(0,Projection!$F$24-P835)/Projection!$C$4-Projection!$G$21)*EXP($C$5+SQRT($C$4)*G835)^0.5</f>
        <v/>
      </c>
      <c r="R835" s="17">
        <f>Q835*EXP($C$5+SQRT($C$4)*H835)+(Projection!$H$20+MAX(0,Projection!$G$24-Q835)/Projection!$C$4-Projection!$H$21)*EXP($C$5+SQRT($C$4)*H835)^0.5</f>
        <v/>
      </c>
      <c r="S835" s="17">
        <f>R835*EXP($C$5+SQRT($C$4)*I835)+(Projection!$I$20+MAX(0,Projection!$H$24-R835)/Projection!$C$4-Projection!$I$21)*EXP($C$5+SQRT($C$4)*I835)^0.5</f>
        <v/>
      </c>
      <c r="T835" s="17">
        <f>S835*EXP($C$5+SQRT($C$4)*J835)+(Projection!$J$20+MAX(0,Projection!$I$24-S835)/Projection!$C$4-Projection!$J$21)*EXP($C$5+SQRT($C$4)*J835)^0.5</f>
        <v/>
      </c>
      <c r="U835" s="17">
        <f>T835*EXP($C$5+SQRT($C$4)*K835)+(Projection!$K$20+MAX(0,Projection!$J$24-T835)/Projection!$C$4-Projection!$K$21)*EXP($C$5+SQRT($C$4)*K835)^0.5</f>
        <v/>
      </c>
      <c r="V835" s="17">
        <f>U835*EXP($C$5+SQRT($C$4)*L835)+(Projection!$L$20+MAX(0,Projection!$K$24-U835)/Projection!$C$4-Projection!$L$21)*EXP($C$5+SQRT($C$4)*L835)^0.5</f>
        <v/>
      </c>
      <c r="W835" s="13">
        <f>M835/Projection!$C$24</f>
        <v/>
      </c>
      <c r="X835" s="13">
        <f>N835/Projection!$D$24</f>
        <v/>
      </c>
      <c r="Y835" s="13">
        <f>O835/Projection!$E$24</f>
        <v/>
      </c>
      <c r="Z835" s="13">
        <f>P835/Projection!$F$24</f>
        <v/>
      </c>
      <c r="AA835" s="13">
        <f>Q835/Projection!$G$24</f>
        <v/>
      </c>
      <c r="AB835" s="13">
        <f>R835/Projection!$H$24</f>
        <v/>
      </c>
      <c r="AC835" s="13">
        <f>S835/Projection!$I$24</f>
        <v/>
      </c>
      <c r="AD835" s="13">
        <f>T835/Projection!$J$24</f>
        <v/>
      </c>
      <c r="AE835" s="13">
        <f>U835/Projection!$K$24</f>
        <v/>
      </c>
      <c r="AF835" s="13">
        <f>V835/Projection!$L$24</f>
        <v/>
      </c>
      <c r="AG835" s="13">
        <f>MIN(W835:AF835)</f>
        <v/>
      </c>
    </row>
    <row r="836">
      <c r="B836" s="2" t="n">
        <v>823</v>
      </c>
      <c r="C836" s="20" t="n">
        <v>0.6040219999999999</v>
      </c>
      <c r="D836" s="20" t="n">
        <v>-0.031691</v>
      </c>
      <c r="E836" s="20" t="n">
        <v>0.667201</v>
      </c>
      <c r="F836" s="20" t="n">
        <v>-0.9086610000000001</v>
      </c>
      <c r="G836" s="20" t="n">
        <v>-1.873269</v>
      </c>
      <c r="H836" s="20" t="n">
        <v>0.626024</v>
      </c>
      <c r="I836" s="20" t="n">
        <v>0.01195</v>
      </c>
      <c r="J836" s="20" t="n">
        <v>-1.076814</v>
      </c>
      <c r="K836" s="20" t="n">
        <v>0.346878</v>
      </c>
      <c r="L836" s="20" t="n">
        <v>-0.304885</v>
      </c>
      <c r="M836" s="17">
        <f>Projection!$C$13*EXP($C$5+SQRT($C$4)*C836)+(Projection!$C$20+MAX(0,Projection!$C$14-Projection!$C$13)/Projection!$C$4-Projection!$C$21)*EXP($C$5+SQRT($C$4)*C836)^0.5</f>
        <v/>
      </c>
      <c r="N836" s="17">
        <f>M836*EXP($C$5+SQRT($C$4)*D836)+(Projection!$D$20+MAX(0,Projection!$C$24-M836)/Projection!$C$4-Projection!$D$21)*EXP($C$5+SQRT($C$4)*D836)^0.5</f>
        <v/>
      </c>
      <c r="O836" s="17">
        <f>N836*EXP($C$5+SQRT($C$4)*E836)+(Projection!$E$20+MAX(0,Projection!$D$24-N836)/Projection!$C$4-Projection!$E$21)*EXP($C$5+SQRT($C$4)*E836)^0.5</f>
        <v/>
      </c>
      <c r="P836" s="17">
        <f>O836*EXP($C$5+SQRT($C$4)*F836)+(Projection!$F$20+MAX(0,Projection!$E$24-O836)/Projection!$C$4-Projection!$F$21)*EXP($C$5+SQRT($C$4)*F836)^0.5</f>
        <v/>
      </c>
      <c r="Q836" s="17">
        <f>P836*EXP($C$5+SQRT($C$4)*G836)+(Projection!$G$20+MAX(0,Projection!$F$24-P836)/Projection!$C$4-Projection!$G$21)*EXP($C$5+SQRT($C$4)*G836)^0.5</f>
        <v/>
      </c>
      <c r="R836" s="17">
        <f>Q836*EXP($C$5+SQRT($C$4)*H836)+(Projection!$H$20+MAX(0,Projection!$G$24-Q836)/Projection!$C$4-Projection!$H$21)*EXP($C$5+SQRT($C$4)*H836)^0.5</f>
        <v/>
      </c>
      <c r="S836" s="17">
        <f>R836*EXP($C$5+SQRT($C$4)*I836)+(Projection!$I$20+MAX(0,Projection!$H$24-R836)/Projection!$C$4-Projection!$I$21)*EXP($C$5+SQRT($C$4)*I836)^0.5</f>
        <v/>
      </c>
      <c r="T836" s="17">
        <f>S836*EXP($C$5+SQRT($C$4)*J836)+(Projection!$J$20+MAX(0,Projection!$I$24-S836)/Projection!$C$4-Projection!$J$21)*EXP($C$5+SQRT($C$4)*J836)^0.5</f>
        <v/>
      </c>
      <c r="U836" s="17">
        <f>T836*EXP($C$5+SQRT($C$4)*K836)+(Projection!$K$20+MAX(0,Projection!$J$24-T836)/Projection!$C$4-Projection!$K$21)*EXP($C$5+SQRT($C$4)*K836)^0.5</f>
        <v/>
      </c>
      <c r="V836" s="17">
        <f>U836*EXP($C$5+SQRT($C$4)*L836)+(Projection!$L$20+MAX(0,Projection!$K$24-U836)/Projection!$C$4-Projection!$L$21)*EXP($C$5+SQRT($C$4)*L836)^0.5</f>
        <v/>
      </c>
      <c r="W836" s="13">
        <f>M836/Projection!$C$24</f>
        <v/>
      </c>
      <c r="X836" s="13">
        <f>N836/Projection!$D$24</f>
        <v/>
      </c>
      <c r="Y836" s="13">
        <f>O836/Projection!$E$24</f>
        <v/>
      </c>
      <c r="Z836" s="13">
        <f>P836/Projection!$F$24</f>
        <v/>
      </c>
      <c r="AA836" s="13">
        <f>Q836/Projection!$G$24</f>
        <v/>
      </c>
      <c r="AB836" s="13">
        <f>R836/Projection!$H$24</f>
        <v/>
      </c>
      <c r="AC836" s="13">
        <f>S836/Projection!$I$24</f>
        <v/>
      </c>
      <c r="AD836" s="13">
        <f>T836/Projection!$J$24</f>
        <v/>
      </c>
      <c r="AE836" s="13">
        <f>U836/Projection!$K$24</f>
        <v/>
      </c>
      <c r="AF836" s="13">
        <f>V836/Projection!$L$24</f>
        <v/>
      </c>
      <c r="AG836" s="13">
        <f>MIN(W836:AF836)</f>
        <v/>
      </c>
    </row>
    <row r="837">
      <c r="B837" s="2" t="n">
        <v>824</v>
      </c>
      <c r="C837" s="20" t="n">
        <v>1.092562</v>
      </c>
      <c r="D837" s="20" t="n">
        <v>1.251648</v>
      </c>
      <c r="E837" s="20" t="n">
        <v>0.101654</v>
      </c>
      <c r="F837" s="20" t="n">
        <v>2.094905</v>
      </c>
      <c r="G837" s="20" t="n">
        <v>0.608183</v>
      </c>
      <c r="H837" s="20" t="n">
        <v>-0.488192</v>
      </c>
      <c r="I837" s="20" t="n">
        <v>-0.38402</v>
      </c>
      <c r="J837" s="20" t="n">
        <v>-0.516078</v>
      </c>
      <c r="K837" s="20" t="n">
        <v>0.137489</v>
      </c>
      <c r="L837" s="20" t="n">
        <v>0.526824</v>
      </c>
      <c r="M837" s="17">
        <f>Projection!$C$13*EXP($C$5+SQRT($C$4)*C837)+(Projection!$C$20+MAX(0,Projection!$C$14-Projection!$C$13)/Projection!$C$4-Projection!$C$21)*EXP($C$5+SQRT($C$4)*C837)^0.5</f>
        <v/>
      </c>
      <c r="N837" s="17">
        <f>M837*EXP($C$5+SQRT($C$4)*D837)+(Projection!$D$20+MAX(0,Projection!$C$24-M837)/Projection!$C$4-Projection!$D$21)*EXP($C$5+SQRT($C$4)*D837)^0.5</f>
        <v/>
      </c>
      <c r="O837" s="17">
        <f>N837*EXP($C$5+SQRT($C$4)*E837)+(Projection!$E$20+MAX(0,Projection!$D$24-N837)/Projection!$C$4-Projection!$E$21)*EXP($C$5+SQRT($C$4)*E837)^0.5</f>
        <v/>
      </c>
      <c r="P837" s="17">
        <f>O837*EXP($C$5+SQRT($C$4)*F837)+(Projection!$F$20+MAX(0,Projection!$E$24-O837)/Projection!$C$4-Projection!$F$21)*EXP($C$5+SQRT($C$4)*F837)^0.5</f>
        <v/>
      </c>
      <c r="Q837" s="17">
        <f>P837*EXP($C$5+SQRT($C$4)*G837)+(Projection!$G$20+MAX(0,Projection!$F$24-P837)/Projection!$C$4-Projection!$G$21)*EXP($C$5+SQRT($C$4)*G837)^0.5</f>
        <v/>
      </c>
      <c r="R837" s="17">
        <f>Q837*EXP($C$5+SQRT($C$4)*H837)+(Projection!$H$20+MAX(0,Projection!$G$24-Q837)/Projection!$C$4-Projection!$H$21)*EXP($C$5+SQRT($C$4)*H837)^0.5</f>
        <v/>
      </c>
      <c r="S837" s="17">
        <f>R837*EXP($C$5+SQRT($C$4)*I837)+(Projection!$I$20+MAX(0,Projection!$H$24-R837)/Projection!$C$4-Projection!$I$21)*EXP($C$5+SQRT($C$4)*I837)^0.5</f>
        <v/>
      </c>
      <c r="T837" s="17">
        <f>S837*EXP($C$5+SQRT($C$4)*J837)+(Projection!$J$20+MAX(0,Projection!$I$24-S837)/Projection!$C$4-Projection!$J$21)*EXP($C$5+SQRT($C$4)*J837)^0.5</f>
        <v/>
      </c>
      <c r="U837" s="17">
        <f>T837*EXP($C$5+SQRT($C$4)*K837)+(Projection!$K$20+MAX(0,Projection!$J$24-T837)/Projection!$C$4-Projection!$K$21)*EXP($C$5+SQRT($C$4)*K837)^0.5</f>
        <v/>
      </c>
      <c r="V837" s="17">
        <f>U837*EXP($C$5+SQRT($C$4)*L837)+(Projection!$L$20+MAX(0,Projection!$K$24-U837)/Projection!$C$4-Projection!$L$21)*EXP($C$5+SQRT($C$4)*L837)^0.5</f>
        <v/>
      </c>
      <c r="W837" s="13">
        <f>M837/Projection!$C$24</f>
        <v/>
      </c>
      <c r="X837" s="13">
        <f>N837/Projection!$D$24</f>
        <v/>
      </c>
      <c r="Y837" s="13">
        <f>O837/Projection!$E$24</f>
        <v/>
      </c>
      <c r="Z837" s="13">
        <f>P837/Projection!$F$24</f>
        <v/>
      </c>
      <c r="AA837" s="13">
        <f>Q837/Projection!$G$24</f>
        <v/>
      </c>
      <c r="AB837" s="13">
        <f>R837/Projection!$H$24</f>
        <v/>
      </c>
      <c r="AC837" s="13">
        <f>S837/Projection!$I$24</f>
        <v/>
      </c>
      <c r="AD837" s="13">
        <f>T837/Projection!$J$24</f>
        <v/>
      </c>
      <c r="AE837" s="13">
        <f>U837/Projection!$K$24</f>
        <v/>
      </c>
      <c r="AF837" s="13">
        <f>V837/Projection!$L$24</f>
        <v/>
      </c>
      <c r="AG837" s="13">
        <f>MIN(W837:AF837)</f>
        <v/>
      </c>
    </row>
    <row r="838">
      <c r="B838" s="2" t="n">
        <v>825</v>
      </c>
      <c r="C838" s="20" t="n">
        <v>-1.192923</v>
      </c>
      <c r="D838" s="20" t="n">
        <v>1.624693</v>
      </c>
      <c r="E838" s="20" t="n">
        <v>0.833111</v>
      </c>
      <c r="F838" s="20" t="n">
        <v>0.239471</v>
      </c>
      <c r="G838" s="20" t="n">
        <v>-0.108396</v>
      </c>
      <c r="H838" s="20" t="n">
        <v>0.545905</v>
      </c>
      <c r="I838" s="20" t="n">
        <v>-0.599754</v>
      </c>
      <c r="J838" s="20" t="n">
        <v>1.458253</v>
      </c>
      <c r="K838" s="20" t="n">
        <v>-1.650045</v>
      </c>
      <c r="L838" s="20" t="n">
        <v>-2.553879</v>
      </c>
      <c r="M838" s="17">
        <f>Projection!$C$13*EXP($C$5+SQRT($C$4)*C838)+(Projection!$C$20+MAX(0,Projection!$C$14-Projection!$C$13)/Projection!$C$4-Projection!$C$21)*EXP($C$5+SQRT($C$4)*C838)^0.5</f>
        <v/>
      </c>
      <c r="N838" s="17">
        <f>M838*EXP($C$5+SQRT($C$4)*D838)+(Projection!$D$20+MAX(0,Projection!$C$24-M838)/Projection!$C$4-Projection!$D$21)*EXP($C$5+SQRT($C$4)*D838)^0.5</f>
        <v/>
      </c>
      <c r="O838" s="17">
        <f>N838*EXP($C$5+SQRT($C$4)*E838)+(Projection!$E$20+MAX(0,Projection!$D$24-N838)/Projection!$C$4-Projection!$E$21)*EXP($C$5+SQRT($C$4)*E838)^0.5</f>
        <v/>
      </c>
      <c r="P838" s="17">
        <f>O838*EXP($C$5+SQRT($C$4)*F838)+(Projection!$F$20+MAX(0,Projection!$E$24-O838)/Projection!$C$4-Projection!$F$21)*EXP($C$5+SQRT($C$4)*F838)^0.5</f>
        <v/>
      </c>
      <c r="Q838" s="17">
        <f>P838*EXP($C$5+SQRT($C$4)*G838)+(Projection!$G$20+MAX(0,Projection!$F$24-P838)/Projection!$C$4-Projection!$G$21)*EXP($C$5+SQRT($C$4)*G838)^0.5</f>
        <v/>
      </c>
      <c r="R838" s="17">
        <f>Q838*EXP($C$5+SQRT($C$4)*H838)+(Projection!$H$20+MAX(0,Projection!$G$24-Q838)/Projection!$C$4-Projection!$H$21)*EXP($C$5+SQRT($C$4)*H838)^0.5</f>
        <v/>
      </c>
      <c r="S838" s="17">
        <f>R838*EXP($C$5+SQRT($C$4)*I838)+(Projection!$I$20+MAX(0,Projection!$H$24-R838)/Projection!$C$4-Projection!$I$21)*EXP($C$5+SQRT($C$4)*I838)^0.5</f>
        <v/>
      </c>
      <c r="T838" s="17">
        <f>S838*EXP($C$5+SQRT($C$4)*J838)+(Projection!$J$20+MAX(0,Projection!$I$24-S838)/Projection!$C$4-Projection!$J$21)*EXP($C$5+SQRT($C$4)*J838)^0.5</f>
        <v/>
      </c>
      <c r="U838" s="17">
        <f>T838*EXP($C$5+SQRT($C$4)*K838)+(Projection!$K$20+MAX(0,Projection!$J$24-T838)/Projection!$C$4-Projection!$K$21)*EXP($C$5+SQRT($C$4)*K838)^0.5</f>
        <v/>
      </c>
      <c r="V838" s="17">
        <f>U838*EXP($C$5+SQRT($C$4)*L838)+(Projection!$L$20+MAX(0,Projection!$K$24-U838)/Projection!$C$4-Projection!$L$21)*EXP($C$5+SQRT($C$4)*L838)^0.5</f>
        <v/>
      </c>
      <c r="W838" s="13">
        <f>M838/Projection!$C$24</f>
        <v/>
      </c>
      <c r="X838" s="13">
        <f>N838/Projection!$D$24</f>
        <v/>
      </c>
      <c r="Y838" s="13">
        <f>O838/Projection!$E$24</f>
        <v/>
      </c>
      <c r="Z838" s="13">
        <f>P838/Projection!$F$24</f>
        <v/>
      </c>
      <c r="AA838" s="13">
        <f>Q838/Projection!$G$24</f>
        <v/>
      </c>
      <c r="AB838" s="13">
        <f>R838/Projection!$H$24</f>
        <v/>
      </c>
      <c r="AC838" s="13">
        <f>S838/Projection!$I$24</f>
        <v/>
      </c>
      <c r="AD838" s="13">
        <f>T838/Projection!$J$24</f>
        <v/>
      </c>
      <c r="AE838" s="13">
        <f>U838/Projection!$K$24</f>
        <v/>
      </c>
      <c r="AF838" s="13">
        <f>V838/Projection!$L$24</f>
        <v/>
      </c>
      <c r="AG838" s="13">
        <f>MIN(W838:AF838)</f>
        <v/>
      </c>
    </row>
    <row r="839">
      <c r="B839" s="2" t="n">
        <v>826</v>
      </c>
      <c r="C839" s="20" t="n">
        <v>-0.314535</v>
      </c>
      <c r="D839" s="20" t="n">
        <v>-0.159124</v>
      </c>
      <c r="E839" s="20" t="n">
        <v>1.038905</v>
      </c>
      <c r="F839" s="20" t="n">
        <v>1.595122</v>
      </c>
      <c r="G839" s="20" t="n">
        <v>-0.9286489999999999</v>
      </c>
      <c r="H839" s="20" t="n">
        <v>-1.873782</v>
      </c>
      <c r="I839" s="20" t="n">
        <v>-0.578686</v>
      </c>
      <c r="J839" s="20" t="n">
        <v>1.631045</v>
      </c>
      <c r="K839" s="20" t="n">
        <v>-1.287526</v>
      </c>
      <c r="L839" s="20" t="n">
        <v>-2.358471</v>
      </c>
      <c r="M839" s="17">
        <f>Projection!$C$13*EXP($C$5+SQRT($C$4)*C839)+(Projection!$C$20+MAX(0,Projection!$C$14-Projection!$C$13)/Projection!$C$4-Projection!$C$21)*EXP($C$5+SQRT($C$4)*C839)^0.5</f>
        <v/>
      </c>
      <c r="N839" s="17">
        <f>M839*EXP($C$5+SQRT($C$4)*D839)+(Projection!$D$20+MAX(0,Projection!$C$24-M839)/Projection!$C$4-Projection!$D$21)*EXP($C$5+SQRT($C$4)*D839)^0.5</f>
        <v/>
      </c>
      <c r="O839" s="17">
        <f>N839*EXP($C$5+SQRT($C$4)*E839)+(Projection!$E$20+MAX(0,Projection!$D$24-N839)/Projection!$C$4-Projection!$E$21)*EXP($C$5+SQRT($C$4)*E839)^0.5</f>
        <v/>
      </c>
      <c r="P839" s="17">
        <f>O839*EXP($C$5+SQRT($C$4)*F839)+(Projection!$F$20+MAX(0,Projection!$E$24-O839)/Projection!$C$4-Projection!$F$21)*EXP($C$5+SQRT($C$4)*F839)^0.5</f>
        <v/>
      </c>
      <c r="Q839" s="17">
        <f>P839*EXP($C$5+SQRT($C$4)*G839)+(Projection!$G$20+MAX(0,Projection!$F$24-P839)/Projection!$C$4-Projection!$G$21)*EXP($C$5+SQRT($C$4)*G839)^0.5</f>
        <v/>
      </c>
      <c r="R839" s="17">
        <f>Q839*EXP($C$5+SQRT($C$4)*H839)+(Projection!$H$20+MAX(0,Projection!$G$24-Q839)/Projection!$C$4-Projection!$H$21)*EXP($C$5+SQRT($C$4)*H839)^0.5</f>
        <v/>
      </c>
      <c r="S839" s="17">
        <f>R839*EXP($C$5+SQRT($C$4)*I839)+(Projection!$I$20+MAX(0,Projection!$H$24-R839)/Projection!$C$4-Projection!$I$21)*EXP($C$5+SQRT($C$4)*I839)^0.5</f>
        <v/>
      </c>
      <c r="T839" s="17">
        <f>S839*EXP($C$5+SQRT($C$4)*J839)+(Projection!$J$20+MAX(0,Projection!$I$24-S839)/Projection!$C$4-Projection!$J$21)*EXP($C$5+SQRT($C$4)*J839)^0.5</f>
        <v/>
      </c>
      <c r="U839" s="17">
        <f>T839*EXP($C$5+SQRT($C$4)*K839)+(Projection!$K$20+MAX(0,Projection!$J$24-T839)/Projection!$C$4-Projection!$K$21)*EXP($C$5+SQRT($C$4)*K839)^0.5</f>
        <v/>
      </c>
      <c r="V839" s="17">
        <f>U839*EXP($C$5+SQRT($C$4)*L839)+(Projection!$L$20+MAX(0,Projection!$K$24-U839)/Projection!$C$4-Projection!$L$21)*EXP($C$5+SQRT($C$4)*L839)^0.5</f>
        <v/>
      </c>
      <c r="W839" s="13">
        <f>M839/Projection!$C$24</f>
        <v/>
      </c>
      <c r="X839" s="13">
        <f>N839/Projection!$D$24</f>
        <v/>
      </c>
      <c r="Y839" s="13">
        <f>O839/Projection!$E$24</f>
        <v/>
      </c>
      <c r="Z839" s="13">
        <f>P839/Projection!$F$24</f>
        <v/>
      </c>
      <c r="AA839" s="13">
        <f>Q839/Projection!$G$24</f>
        <v/>
      </c>
      <c r="AB839" s="13">
        <f>R839/Projection!$H$24</f>
        <v/>
      </c>
      <c r="AC839" s="13">
        <f>S839/Projection!$I$24</f>
        <v/>
      </c>
      <c r="AD839" s="13">
        <f>T839/Projection!$J$24</f>
        <v/>
      </c>
      <c r="AE839" s="13">
        <f>U839/Projection!$K$24</f>
        <v/>
      </c>
      <c r="AF839" s="13">
        <f>V839/Projection!$L$24</f>
        <v/>
      </c>
      <c r="AG839" s="13">
        <f>MIN(W839:AF839)</f>
        <v/>
      </c>
    </row>
    <row r="840">
      <c r="B840" s="2" t="n">
        <v>827</v>
      </c>
      <c r="C840" s="20" t="n">
        <v>-0.779191</v>
      </c>
      <c r="D840" s="20" t="n">
        <v>0.984629</v>
      </c>
      <c r="E840" s="20" t="n">
        <v>0.393763</v>
      </c>
      <c r="F840" s="20" t="n">
        <v>-0.788367</v>
      </c>
      <c r="G840" s="20" t="n">
        <v>-1.544854</v>
      </c>
      <c r="H840" s="20" t="n">
        <v>1.36781</v>
      </c>
      <c r="I840" s="20" t="n">
        <v>0.910111</v>
      </c>
      <c r="J840" s="20" t="n">
        <v>0.6434260000000001</v>
      </c>
      <c r="K840" s="20" t="n">
        <v>0.324061</v>
      </c>
      <c r="L840" s="20" t="n">
        <v>0.279604</v>
      </c>
      <c r="M840" s="17">
        <f>Projection!$C$13*EXP($C$5+SQRT($C$4)*C840)+(Projection!$C$20+MAX(0,Projection!$C$14-Projection!$C$13)/Projection!$C$4-Projection!$C$21)*EXP($C$5+SQRT($C$4)*C840)^0.5</f>
        <v/>
      </c>
      <c r="N840" s="17">
        <f>M840*EXP($C$5+SQRT($C$4)*D840)+(Projection!$D$20+MAX(0,Projection!$C$24-M840)/Projection!$C$4-Projection!$D$21)*EXP($C$5+SQRT($C$4)*D840)^0.5</f>
        <v/>
      </c>
      <c r="O840" s="17">
        <f>N840*EXP($C$5+SQRT($C$4)*E840)+(Projection!$E$20+MAX(0,Projection!$D$24-N840)/Projection!$C$4-Projection!$E$21)*EXP($C$5+SQRT($C$4)*E840)^0.5</f>
        <v/>
      </c>
      <c r="P840" s="17">
        <f>O840*EXP($C$5+SQRT($C$4)*F840)+(Projection!$F$20+MAX(0,Projection!$E$24-O840)/Projection!$C$4-Projection!$F$21)*EXP($C$5+SQRT($C$4)*F840)^0.5</f>
        <v/>
      </c>
      <c r="Q840" s="17">
        <f>P840*EXP($C$5+SQRT($C$4)*G840)+(Projection!$G$20+MAX(0,Projection!$F$24-P840)/Projection!$C$4-Projection!$G$21)*EXP($C$5+SQRT($C$4)*G840)^0.5</f>
        <v/>
      </c>
      <c r="R840" s="17">
        <f>Q840*EXP($C$5+SQRT($C$4)*H840)+(Projection!$H$20+MAX(0,Projection!$G$24-Q840)/Projection!$C$4-Projection!$H$21)*EXP($C$5+SQRT($C$4)*H840)^0.5</f>
        <v/>
      </c>
      <c r="S840" s="17">
        <f>R840*EXP($C$5+SQRT($C$4)*I840)+(Projection!$I$20+MAX(0,Projection!$H$24-R840)/Projection!$C$4-Projection!$I$21)*EXP($C$5+SQRT($C$4)*I840)^0.5</f>
        <v/>
      </c>
      <c r="T840" s="17">
        <f>S840*EXP($C$5+SQRT($C$4)*J840)+(Projection!$J$20+MAX(0,Projection!$I$24-S840)/Projection!$C$4-Projection!$J$21)*EXP($C$5+SQRT($C$4)*J840)^0.5</f>
        <v/>
      </c>
      <c r="U840" s="17">
        <f>T840*EXP($C$5+SQRT($C$4)*K840)+(Projection!$K$20+MAX(0,Projection!$J$24-T840)/Projection!$C$4-Projection!$K$21)*EXP($C$5+SQRT($C$4)*K840)^0.5</f>
        <v/>
      </c>
      <c r="V840" s="17">
        <f>U840*EXP($C$5+SQRT($C$4)*L840)+(Projection!$L$20+MAX(0,Projection!$K$24-U840)/Projection!$C$4-Projection!$L$21)*EXP($C$5+SQRT($C$4)*L840)^0.5</f>
        <v/>
      </c>
      <c r="W840" s="13">
        <f>M840/Projection!$C$24</f>
        <v/>
      </c>
      <c r="X840" s="13">
        <f>N840/Projection!$D$24</f>
        <v/>
      </c>
      <c r="Y840" s="13">
        <f>O840/Projection!$E$24</f>
        <v/>
      </c>
      <c r="Z840" s="13">
        <f>P840/Projection!$F$24</f>
        <v/>
      </c>
      <c r="AA840" s="13">
        <f>Q840/Projection!$G$24</f>
        <v/>
      </c>
      <c r="AB840" s="13">
        <f>R840/Projection!$H$24</f>
        <v/>
      </c>
      <c r="AC840" s="13">
        <f>S840/Projection!$I$24</f>
        <v/>
      </c>
      <c r="AD840" s="13">
        <f>T840/Projection!$J$24</f>
        <v/>
      </c>
      <c r="AE840" s="13">
        <f>U840/Projection!$K$24</f>
        <v/>
      </c>
      <c r="AF840" s="13">
        <f>V840/Projection!$L$24</f>
        <v/>
      </c>
      <c r="AG840" s="13">
        <f>MIN(W840:AF840)</f>
        <v/>
      </c>
    </row>
    <row r="841">
      <c r="B841" s="2" t="n">
        <v>828</v>
      </c>
      <c r="C841" s="20" t="n">
        <v>-2.225456</v>
      </c>
      <c r="D841" s="20" t="n">
        <v>-0.8826929999999999</v>
      </c>
      <c r="E841" s="20" t="n">
        <v>-0.110491</v>
      </c>
      <c r="F841" s="20" t="n">
        <v>-1.130527</v>
      </c>
      <c r="G841" s="20" t="n">
        <v>-1.242547</v>
      </c>
      <c r="H841" s="20" t="n">
        <v>0.284381</v>
      </c>
      <c r="I841" s="20" t="n">
        <v>-1.546087</v>
      </c>
      <c r="J841" s="20" t="n">
        <v>0.12815</v>
      </c>
      <c r="K841" s="20" t="n">
        <v>-0.1757</v>
      </c>
      <c r="L841" s="20" t="n">
        <v>-1.214438</v>
      </c>
      <c r="M841" s="17">
        <f>Projection!$C$13*EXP($C$5+SQRT($C$4)*C841)+(Projection!$C$20+MAX(0,Projection!$C$14-Projection!$C$13)/Projection!$C$4-Projection!$C$21)*EXP($C$5+SQRT($C$4)*C841)^0.5</f>
        <v/>
      </c>
      <c r="N841" s="17">
        <f>M841*EXP($C$5+SQRT($C$4)*D841)+(Projection!$D$20+MAX(0,Projection!$C$24-M841)/Projection!$C$4-Projection!$D$21)*EXP($C$5+SQRT($C$4)*D841)^0.5</f>
        <v/>
      </c>
      <c r="O841" s="17">
        <f>N841*EXP($C$5+SQRT($C$4)*E841)+(Projection!$E$20+MAX(0,Projection!$D$24-N841)/Projection!$C$4-Projection!$E$21)*EXP($C$5+SQRT($C$4)*E841)^0.5</f>
        <v/>
      </c>
      <c r="P841" s="17">
        <f>O841*EXP($C$5+SQRT($C$4)*F841)+(Projection!$F$20+MAX(0,Projection!$E$24-O841)/Projection!$C$4-Projection!$F$21)*EXP($C$5+SQRT($C$4)*F841)^0.5</f>
        <v/>
      </c>
      <c r="Q841" s="17">
        <f>P841*EXP($C$5+SQRT($C$4)*G841)+(Projection!$G$20+MAX(0,Projection!$F$24-P841)/Projection!$C$4-Projection!$G$21)*EXP($C$5+SQRT($C$4)*G841)^0.5</f>
        <v/>
      </c>
      <c r="R841" s="17">
        <f>Q841*EXP($C$5+SQRT($C$4)*H841)+(Projection!$H$20+MAX(0,Projection!$G$24-Q841)/Projection!$C$4-Projection!$H$21)*EXP($C$5+SQRT($C$4)*H841)^0.5</f>
        <v/>
      </c>
      <c r="S841" s="17">
        <f>R841*EXP($C$5+SQRT($C$4)*I841)+(Projection!$I$20+MAX(0,Projection!$H$24-R841)/Projection!$C$4-Projection!$I$21)*EXP($C$5+SQRT($C$4)*I841)^0.5</f>
        <v/>
      </c>
      <c r="T841" s="17">
        <f>S841*EXP($C$5+SQRT($C$4)*J841)+(Projection!$J$20+MAX(0,Projection!$I$24-S841)/Projection!$C$4-Projection!$J$21)*EXP($C$5+SQRT($C$4)*J841)^0.5</f>
        <v/>
      </c>
      <c r="U841" s="17">
        <f>T841*EXP($C$5+SQRT($C$4)*K841)+(Projection!$K$20+MAX(0,Projection!$J$24-T841)/Projection!$C$4-Projection!$K$21)*EXP($C$5+SQRT($C$4)*K841)^0.5</f>
        <v/>
      </c>
      <c r="V841" s="17">
        <f>U841*EXP($C$5+SQRT($C$4)*L841)+(Projection!$L$20+MAX(0,Projection!$K$24-U841)/Projection!$C$4-Projection!$L$21)*EXP($C$5+SQRT($C$4)*L841)^0.5</f>
        <v/>
      </c>
      <c r="W841" s="13">
        <f>M841/Projection!$C$24</f>
        <v/>
      </c>
      <c r="X841" s="13">
        <f>N841/Projection!$D$24</f>
        <v/>
      </c>
      <c r="Y841" s="13">
        <f>O841/Projection!$E$24</f>
        <v/>
      </c>
      <c r="Z841" s="13">
        <f>P841/Projection!$F$24</f>
        <v/>
      </c>
      <c r="AA841" s="13">
        <f>Q841/Projection!$G$24</f>
        <v/>
      </c>
      <c r="AB841" s="13">
        <f>R841/Projection!$H$24</f>
        <v/>
      </c>
      <c r="AC841" s="13">
        <f>S841/Projection!$I$24</f>
        <v/>
      </c>
      <c r="AD841" s="13">
        <f>T841/Projection!$J$24</f>
        <v/>
      </c>
      <c r="AE841" s="13">
        <f>U841/Projection!$K$24</f>
        <v/>
      </c>
      <c r="AF841" s="13">
        <f>V841/Projection!$L$24</f>
        <v/>
      </c>
      <c r="AG841" s="13">
        <f>MIN(W841:AF841)</f>
        <v/>
      </c>
    </row>
    <row r="842">
      <c r="B842" s="2" t="n">
        <v>829</v>
      </c>
      <c r="C842" s="20" t="n">
        <v>-0.185478</v>
      </c>
      <c r="D842" s="20" t="n">
        <v>-0.403883</v>
      </c>
      <c r="E842" s="20" t="n">
        <v>2.394203</v>
      </c>
      <c r="F842" s="20" t="n">
        <v>0.412036</v>
      </c>
      <c r="G842" s="20" t="n">
        <v>0.228785</v>
      </c>
      <c r="H842" s="20" t="n">
        <v>0.403671</v>
      </c>
      <c r="I842" s="20" t="n">
        <v>-1.670254</v>
      </c>
      <c r="J842" s="20" t="n">
        <v>-0.033178</v>
      </c>
      <c r="K842" s="20" t="n">
        <v>-0.05773</v>
      </c>
      <c r="L842" s="20" t="n">
        <v>-1.577764</v>
      </c>
      <c r="M842" s="17">
        <f>Projection!$C$13*EXP($C$5+SQRT($C$4)*C842)+(Projection!$C$20+MAX(0,Projection!$C$14-Projection!$C$13)/Projection!$C$4-Projection!$C$21)*EXP($C$5+SQRT($C$4)*C842)^0.5</f>
        <v/>
      </c>
      <c r="N842" s="17">
        <f>M842*EXP($C$5+SQRT($C$4)*D842)+(Projection!$D$20+MAX(0,Projection!$C$24-M842)/Projection!$C$4-Projection!$D$21)*EXP($C$5+SQRT($C$4)*D842)^0.5</f>
        <v/>
      </c>
      <c r="O842" s="17">
        <f>N842*EXP($C$5+SQRT($C$4)*E842)+(Projection!$E$20+MAX(0,Projection!$D$24-N842)/Projection!$C$4-Projection!$E$21)*EXP($C$5+SQRT($C$4)*E842)^0.5</f>
        <v/>
      </c>
      <c r="P842" s="17">
        <f>O842*EXP($C$5+SQRT($C$4)*F842)+(Projection!$F$20+MAX(0,Projection!$E$24-O842)/Projection!$C$4-Projection!$F$21)*EXP($C$5+SQRT($C$4)*F842)^0.5</f>
        <v/>
      </c>
      <c r="Q842" s="17">
        <f>P842*EXP($C$5+SQRT($C$4)*G842)+(Projection!$G$20+MAX(0,Projection!$F$24-P842)/Projection!$C$4-Projection!$G$21)*EXP($C$5+SQRT($C$4)*G842)^0.5</f>
        <v/>
      </c>
      <c r="R842" s="17">
        <f>Q842*EXP($C$5+SQRT($C$4)*H842)+(Projection!$H$20+MAX(0,Projection!$G$24-Q842)/Projection!$C$4-Projection!$H$21)*EXP($C$5+SQRT($C$4)*H842)^0.5</f>
        <v/>
      </c>
      <c r="S842" s="17">
        <f>R842*EXP($C$5+SQRT($C$4)*I842)+(Projection!$I$20+MAX(0,Projection!$H$24-R842)/Projection!$C$4-Projection!$I$21)*EXP($C$5+SQRT($C$4)*I842)^0.5</f>
        <v/>
      </c>
      <c r="T842" s="17">
        <f>S842*EXP($C$5+SQRT($C$4)*J842)+(Projection!$J$20+MAX(0,Projection!$I$24-S842)/Projection!$C$4-Projection!$J$21)*EXP($C$5+SQRT($C$4)*J842)^0.5</f>
        <v/>
      </c>
      <c r="U842" s="17">
        <f>T842*EXP($C$5+SQRT($C$4)*K842)+(Projection!$K$20+MAX(0,Projection!$J$24-T842)/Projection!$C$4-Projection!$K$21)*EXP($C$5+SQRT($C$4)*K842)^0.5</f>
        <v/>
      </c>
      <c r="V842" s="17">
        <f>U842*EXP($C$5+SQRT($C$4)*L842)+(Projection!$L$20+MAX(0,Projection!$K$24-U842)/Projection!$C$4-Projection!$L$21)*EXP($C$5+SQRT($C$4)*L842)^0.5</f>
        <v/>
      </c>
      <c r="W842" s="13">
        <f>M842/Projection!$C$24</f>
        <v/>
      </c>
      <c r="X842" s="13">
        <f>N842/Projection!$D$24</f>
        <v/>
      </c>
      <c r="Y842" s="13">
        <f>O842/Projection!$E$24</f>
        <v/>
      </c>
      <c r="Z842" s="13">
        <f>P842/Projection!$F$24</f>
        <v/>
      </c>
      <c r="AA842" s="13">
        <f>Q842/Projection!$G$24</f>
        <v/>
      </c>
      <c r="AB842" s="13">
        <f>R842/Projection!$H$24</f>
        <v/>
      </c>
      <c r="AC842" s="13">
        <f>S842/Projection!$I$24</f>
        <v/>
      </c>
      <c r="AD842" s="13">
        <f>T842/Projection!$J$24</f>
        <v/>
      </c>
      <c r="AE842" s="13">
        <f>U842/Projection!$K$24</f>
        <v/>
      </c>
      <c r="AF842" s="13">
        <f>V842/Projection!$L$24</f>
        <v/>
      </c>
      <c r="AG842" s="13">
        <f>MIN(W842:AF842)</f>
        <v/>
      </c>
    </row>
    <row r="843">
      <c r="B843" s="2" t="n">
        <v>830</v>
      </c>
      <c r="C843" s="20" t="n">
        <v>-1.369504</v>
      </c>
      <c r="D843" s="20" t="n">
        <v>0.139673</v>
      </c>
      <c r="E843" s="20" t="n">
        <v>-1.022539</v>
      </c>
      <c r="F843" s="20" t="n">
        <v>1.064443</v>
      </c>
      <c r="G843" s="20" t="n">
        <v>0.256506</v>
      </c>
      <c r="H843" s="20" t="n">
        <v>-0.802667</v>
      </c>
      <c r="I843" s="20" t="n">
        <v>0.5489889999999999</v>
      </c>
      <c r="J843" s="20" t="n">
        <v>0.066701</v>
      </c>
      <c r="K843" s="20" t="n">
        <v>-0.6247470000000001</v>
      </c>
      <c r="L843" s="20" t="n">
        <v>-1.149455</v>
      </c>
      <c r="M843" s="17">
        <f>Projection!$C$13*EXP($C$5+SQRT($C$4)*C843)+(Projection!$C$20+MAX(0,Projection!$C$14-Projection!$C$13)/Projection!$C$4-Projection!$C$21)*EXP($C$5+SQRT($C$4)*C843)^0.5</f>
        <v/>
      </c>
      <c r="N843" s="17">
        <f>M843*EXP($C$5+SQRT($C$4)*D843)+(Projection!$D$20+MAX(0,Projection!$C$24-M843)/Projection!$C$4-Projection!$D$21)*EXP($C$5+SQRT($C$4)*D843)^0.5</f>
        <v/>
      </c>
      <c r="O843" s="17">
        <f>N843*EXP($C$5+SQRT($C$4)*E843)+(Projection!$E$20+MAX(0,Projection!$D$24-N843)/Projection!$C$4-Projection!$E$21)*EXP($C$5+SQRT($C$4)*E843)^0.5</f>
        <v/>
      </c>
      <c r="P843" s="17">
        <f>O843*EXP($C$5+SQRT($C$4)*F843)+(Projection!$F$20+MAX(0,Projection!$E$24-O843)/Projection!$C$4-Projection!$F$21)*EXP($C$5+SQRT($C$4)*F843)^0.5</f>
        <v/>
      </c>
      <c r="Q843" s="17">
        <f>P843*EXP($C$5+SQRT($C$4)*G843)+(Projection!$G$20+MAX(0,Projection!$F$24-P843)/Projection!$C$4-Projection!$G$21)*EXP($C$5+SQRT($C$4)*G843)^0.5</f>
        <v/>
      </c>
      <c r="R843" s="17">
        <f>Q843*EXP($C$5+SQRT($C$4)*H843)+(Projection!$H$20+MAX(0,Projection!$G$24-Q843)/Projection!$C$4-Projection!$H$21)*EXP($C$5+SQRT($C$4)*H843)^0.5</f>
        <v/>
      </c>
      <c r="S843" s="17">
        <f>R843*EXP($C$5+SQRT($C$4)*I843)+(Projection!$I$20+MAX(0,Projection!$H$24-R843)/Projection!$C$4-Projection!$I$21)*EXP($C$5+SQRT($C$4)*I843)^0.5</f>
        <v/>
      </c>
      <c r="T843" s="17">
        <f>S843*EXP($C$5+SQRT($C$4)*J843)+(Projection!$J$20+MAX(0,Projection!$I$24-S843)/Projection!$C$4-Projection!$J$21)*EXP($C$5+SQRT($C$4)*J843)^0.5</f>
        <v/>
      </c>
      <c r="U843" s="17">
        <f>T843*EXP($C$5+SQRT($C$4)*K843)+(Projection!$K$20+MAX(0,Projection!$J$24-T843)/Projection!$C$4-Projection!$K$21)*EXP($C$5+SQRT($C$4)*K843)^0.5</f>
        <v/>
      </c>
      <c r="V843" s="17">
        <f>U843*EXP($C$5+SQRT($C$4)*L843)+(Projection!$L$20+MAX(0,Projection!$K$24-U843)/Projection!$C$4-Projection!$L$21)*EXP($C$5+SQRT($C$4)*L843)^0.5</f>
        <v/>
      </c>
      <c r="W843" s="13">
        <f>M843/Projection!$C$24</f>
        <v/>
      </c>
      <c r="X843" s="13">
        <f>N843/Projection!$D$24</f>
        <v/>
      </c>
      <c r="Y843" s="13">
        <f>O843/Projection!$E$24</f>
        <v/>
      </c>
      <c r="Z843" s="13">
        <f>P843/Projection!$F$24</f>
        <v/>
      </c>
      <c r="AA843" s="13">
        <f>Q843/Projection!$G$24</f>
        <v/>
      </c>
      <c r="AB843" s="13">
        <f>R843/Projection!$H$24</f>
        <v/>
      </c>
      <c r="AC843" s="13">
        <f>S843/Projection!$I$24</f>
        <v/>
      </c>
      <c r="AD843" s="13">
        <f>T843/Projection!$J$24</f>
        <v/>
      </c>
      <c r="AE843" s="13">
        <f>U843/Projection!$K$24</f>
        <v/>
      </c>
      <c r="AF843" s="13">
        <f>V843/Projection!$L$24</f>
        <v/>
      </c>
      <c r="AG843" s="13">
        <f>MIN(W843:AF843)</f>
        <v/>
      </c>
    </row>
    <row r="844">
      <c r="B844" s="2" t="n">
        <v>831</v>
      </c>
      <c r="C844" s="20" t="n">
        <v>0.412527</v>
      </c>
      <c r="D844" s="20" t="n">
        <v>-1.851232</v>
      </c>
      <c r="E844" s="20" t="n">
        <v>-1.345368</v>
      </c>
      <c r="F844" s="20" t="n">
        <v>0.8575159999999999</v>
      </c>
      <c r="G844" s="20" t="n">
        <v>-0.221408</v>
      </c>
      <c r="H844" s="20" t="n">
        <v>-1.306763</v>
      </c>
      <c r="I844" s="20" t="n">
        <v>-0.45195</v>
      </c>
      <c r="J844" s="20" t="n">
        <v>0.606228</v>
      </c>
      <c r="K844" s="20" t="n">
        <v>-0.287227</v>
      </c>
      <c r="L844" s="20" t="n">
        <v>-1.231923</v>
      </c>
      <c r="M844" s="17">
        <f>Projection!$C$13*EXP($C$5+SQRT($C$4)*C844)+(Projection!$C$20+MAX(0,Projection!$C$14-Projection!$C$13)/Projection!$C$4-Projection!$C$21)*EXP($C$5+SQRT($C$4)*C844)^0.5</f>
        <v/>
      </c>
      <c r="N844" s="17">
        <f>M844*EXP($C$5+SQRT($C$4)*D844)+(Projection!$D$20+MAX(0,Projection!$C$24-M844)/Projection!$C$4-Projection!$D$21)*EXP($C$5+SQRT($C$4)*D844)^0.5</f>
        <v/>
      </c>
      <c r="O844" s="17">
        <f>N844*EXP($C$5+SQRT($C$4)*E844)+(Projection!$E$20+MAX(0,Projection!$D$24-N844)/Projection!$C$4-Projection!$E$21)*EXP($C$5+SQRT($C$4)*E844)^0.5</f>
        <v/>
      </c>
      <c r="P844" s="17">
        <f>O844*EXP($C$5+SQRT($C$4)*F844)+(Projection!$F$20+MAX(0,Projection!$E$24-O844)/Projection!$C$4-Projection!$F$21)*EXP($C$5+SQRT($C$4)*F844)^0.5</f>
        <v/>
      </c>
      <c r="Q844" s="17">
        <f>P844*EXP($C$5+SQRT($C$4)*G844)+(Projection!$G$20+MAX(0,Projection!$F$24-P844)/Projection!$C$4-Projection!$G$21)*EXP($C$5+SQRT($C$4)*G844)^0.5</f>
        <v/>
      </c>
      <c r="R844" s="17">
        <f>Q844*EXP($C$5+SQRT($C$4)*H844)+(Projection!$H$20+MAX(0,Projection!$G$24-Q844)/Projection!$C$4-Projection!$H$21)*EXP($C$5+SQRT($C$4)*H844)^0.5</f>
        <v/>
      </c>
      <c r="S844" s="17">
        <f>R844*EXP($C$5+SQRT($C$4)*I844)+(Projection!$I$20+MAX(0,Projection!$H$24-R844)/Projection!$C$4-Projection!$I$21)*EXP($C$5+SQRT($C$4)*I844)^0.5</f>
        <v/>
      </c>
      <c r="T844" s="17">
        <f>S844*EXP($C$5+SQRT($C$4)*J844)+(Projection!$J$20+MAX(0,Projection!$I$24-S844)/Projection!$C$4-Projection!$J$21)*EXP($C$5+SQRT($C$4)*J844)^0.5</f>
        <v/>
      </c>
      <c r="U844" s="17">
        <f>T844*EXP($C$5+SQRT($C$4)*K844)+(Projection!$K$20+MAX(0,Projection!$J$24-T844)/Projection!$C$4-Projection!$K$21)*EXP($C$5+SQRT($C$4)*K844)^0.5</f>
        <v/>
      </c>
      <c r="V844" s="17">
        <f>U844*EXP($C$5+SQRT($C$4)*L844)+(Projection!$L$20+MAX(0,Projection!$K$24-U844)/Projection!$C$4-Projection!$L$21)*EXP($C$5+SQRT($C$4)*L844)^0.5</f>
        <v/>
      </c>
      <c r="W844" s="13">
        <f>M844/Projection!$C$24</f>
        <v/>
      </c>
      <c r="X844" s="13">
        <f>N844/Projection!$D$24</f>
        <v/>
      </c>
      <c r="Y844" s="13">
        <f>O844/Projection!$E$24</f>
        <v/>
      </c>
      <c r="Z844" s="13">
        <f>P844/Projection!$F$24</f>
        <v/>
      </c>
      <c r="AA844" s="13">
        <f>Q844/Projection!$G$24</f>
        <v/>
      </c>
      <c r="AB844" s="13">
        <f>R844/Projection!$H$24</f>
        <v/>
      </c>
      <c r="AC844" s="13">
        <f>S844/Projection!$I$24</f>
        <v/>
      </c>
      <c r="AD844" s="13">
        <f>T844/Projection!$J$24</f>
        <v/>
      </c>
      <c r="AE844" s="13">
        <f>U844/Projection!$K$24</f>
        <v/>
      </c>
      <c r="AF844" s="13">
        <f>V844/Projection!$L$24</f>
        <v/>
      </c>
      <c r="AG844" s="13">
        <f>MIN(W844:AF844)</f>
        <v/>
      </c>
    </row>
    <row r="845">
      <c r="B845" s="2" t="n">
        <v>832</v>
      </c>
      <c r="C845" s="20" t="n">
        <v>-1.749164</v>
      </c>
      <c r="D845" s="20" t="n">
        <v>-0.348698</v>
      </c>
      <c r="E845" s="20" t="n">
        <v>0.314722</v>
      </c>
      <c r="F845" s="20" t="n">
        <v>-1.315769</v>
      </c>
      <c r="G845" s="20" t="n">
        <v>-2.306688</v>
      </c>
      <c r="H845" s="20" t="n">
        <v>-1.36246</v>
      </c>
      <c r="I845" s="20" t="n">
        <v>-0.243848</v>
      </c>
      <c r="J845" s="20" t="n">
        <v>0.941186</v>
      </c>
      <c r="K845" s="20" t="n">
        <v>-1.142235</v>
      </c>
      <c r="L845" s="20" t="n">
        <v>-1.310515</v>
      </c>
      <c r="M845" s="17">
        <f>Projection!$C$13*EXP($C$5+SQRT($C$4)*C845)+(Projection!$C$20+MAX(0,Projection!$C$14-Projection!$C$13)/Projection!$C$4-Projection!$C$21)*EXP($C$5+SQRT($C$4)*C845)^0.5</f>
        <v/>
      </c>
      <c r="N845" s="17">
        <f>M845*EXP($C$5+SQRT($C$4)*D845)+(Projection!$D$20+MAX(0,Projection!$C$24-M845)/Projection!$C$4-Projection!$D$21)*EXP($C$5+SQRT($C$4)*D845)^0.5</f>
        <v/>
      </c>
      <c r="O845" s="17">
        <f>N845*EXP($C$5+SQRT($C$4)*E845)+(Projection!$E$20+MAX(0,Projection!$D$24-N845)/Projection!$C$4-Projection!$E$21)*EXP($C$5+SQRT($C$4)*E845)^0.5</f>
        <v/>
      </c>
      <c r="P845" s="17">
        <f>O845*EXP($C$5+SQRT($C$4)*F845)+(Projection!$F$20+MAX(0,Projection!$E$24-O845)/Projection!$C$4-Projection!$F$21)*EXP($C$5+SQRT($C$4)*F845)^0.5</f>
        <v/>
      </c>
      <c r="Q845" s="17">
        <f>P845*EXP($C$5+SQRT($C$4)*G845)+(Projection!$G$20+MAX(0,Projection!$F$24-P845)/Projection!$C$4-Projection!$G$21)*EXP($C$5+SQRT($C$4)*G845)^0.5</f>
        <v/>
      </c>
      <c r="R845" s="17">
        <f>Q845*EXP($C$5+SQRT($C$4)*H845)+(Projection!$H$20+MAX(0,Projection!$G$24-Q845)/Projection!$C$4-Projection!$H$21)*EXP($C$5+SQRT($C$4)*H845)^0.5</f>
        <v/>
      </c>
      <c r="S845" s="17">
        <f>R845*EXP($C$5+SQRT($C$4)*I845)+(Projection!$I$20+MAX(0,Projection!$H$24-R845)/Projection!$C$4-Projection!$I$21)*EXP($C$5+SQRT($C$4)*I845)^0.5</f>
        <v/>
      </c>
      <c r="T845" s="17">
        <f>S845*EXP($C$5+SQRT($C$4)*J845)+(Projection!$J$20+MAX(0,Projection!$I$24-S845)/Projection!$C$4-Projection!$J$21)*EXP($C$5+SQRT($C$4)*J845)^0.5</f>
        <v/>
      </c>
      <c r="U845" s="17">
        <f>T845*EXP($C$5+SQRT($C$4)*K845)+(Projection!$K$20+MAX(0,Projection!$J$24-T845)/Projection!$C$4-Projection!$K$21)*EXP($C$5+SQRT($C$4)*K845)^0.5</f>
        <v/>
      </c>
      <c r="V845" s="17">
        <f>U845*EXP($C$5+SQRT($C$4)*L845)+(Projection!$L$20+MAX(0,Projection!$K$24-U845)/Projection!$C$4-Projection!$L$21)*EXP($C$5+SQRT($C$4)*L845)^0.5</f>
        <v/>
      </c>
      <c r="W845" s="13">
        <f>M845/Projection!$C$24</f>
        <v/>
      </c>
      <c r="X845" s="13">
        <f>N845/Projection!$D$24</f>
        <v/>
      </c>
      <c r="Y845" s="13">
        <f>O845/Projection!$E$24</f>
        <v/>
      </c>
      <c r="Z845" s="13">
        <f>P845/Projection!$F$24</f>
        <v/>
      </c>
      <c r="AA845" s="13">
        <f>Q845/Projection!$G$24</f>
        <v/>
      </c>
      <c r="AB845" s="13">
        <f>R845/Projection!$H$24</f>
        <v/>
      </c>
      <c r="AC845" s="13">
        <f>S845/Projection!$I$24</f>
        <v/>
      </c>
      <c r="AD845" s="13">
        <f>T845/Projection!$J$24</f>
        <v/>
      </c>
      <c r="AE845" s="13">
        <f>U845/Projection!$K$24</f>
        <v/>
      </c>
      <c r="AF845" s="13">
        <f>V845/Projection!$L$24</f>
        <v/>
      </c>
      <c r="AG845" s="13">
        <f>MIN(W845:AF845)</f>
        <v/>
      </c>
    </row>
    <row r="846">
      <c r="B846" s="2" t="n">
        <v>833</v>
      </c>
      <c r="C846" s="20" t="n">
        <v>-1.934134</v>
      </c>
      <c r="D846" s="20" t="n">
        <v>0.335801</v>
      </c>
      <c r="E846" s="20" t="n">
        <v>0.668058</v>
      </c>
      <c r="F846" s="20" t="n">
        <v>-1.446885</v>
      </c>
      <c r="G846" s="20" t="n">
        <v>-1.144725</v>
      </c>
      <c r="H846" s="20" t="n">
        <v>-0.051515</v>
      </c>
      <c r="I846" s="20" t="n">
        <v>1.296611</v>
      </c>
      <c r="J846" s="20" t="n">
        <v>1.250241</v>
      </c>
      <c r="K846" s="20" t="n">
        <v>-1.39499</v>
      </c>
      <c r="L846" s="20" t="n">
        <v>-1.253291</v>
      </c>
      <c r="M846" s="17">
        <f>Projection!$C$13*EXP($C$5+SQRT($C$4)*C846)+(Projection!$C$20+MAX(0,Projection!$C$14-Projection!$C$13)/Projection!$C$4-Projection!$C$21)*EXP($C$5+SQRT($C$4)*C846)^0.5</f>
        <v/>
      </c>
      <c r="N846" s="17">
        <f>M846*EXP($C$5+SQRT($C$4)*D846)+(Projection!$D$20+MAX(0,Projection!$C$24-M846)/Projection!$C$4-Projection!$D$21)*EXP($C$5+SQRT($C$4)*D846)^0.5</f>
        <v/>
      </c>
      <c r="O846" s="17">
        <f>N846*EXP($C$5+SQRT($C$4)*E846)+(Projection!$E$20+MAX(0,Projection!$D$24-N846)/Projection!$C$4-Projection!$E$21)*EXP($C$5+SQRT($C$4)*E846)^0.5</f>
        <v/>
      </c>
      <c r="P846" s="17">
        <f>O846*EXP($C$5+SQRT($C$4)*F846)+(Projection!$F$20+MAX(0,Projection!$E$24-O846)/Projection!$C$4-Projection!$F$21)*EXP($C$5+SQRT($C$4)*F846)^0.5</f>
        <v/>
      </c>
      <c r="Q846" s="17">
        <f>P846*EXP($C$5+SQRT($C$4)*G846)+(Projection!$G$20+MAX(0,Projection!$F$24-P846)/Projection!$C$4-Projection!$G$21)*EXP($C$5+SQRT($C$4)*G846)^0.5</f>
        <v/>
      </c>
      <c r="R846" s="17">
        <f>Q846*EXP($C$5+SQRT($C$4)*H846)+(Projection!$H$20+MAX(0,Projection!$G$24-Q846)/Projection!$C$4-Projection!$H$21)*EXP($C$5+SQRT($C$4)*H846)^0.5</f>
        <v/>
      </c>
      <c r="S846" s="17">
        <f>R846*EXP($C$5+SQRT($C$4)*I846)+(Projection!$I$20+MAX(0,Projection!$H$24-R846)/Projection!$C$4-Projection!$I$21)*EXP($C$5+SQRT($C$4)*I846)^0.5</f>
        <v/>
      </c>
      <c r="T846" s="17">
        <f>S846*EXP($C$5+SQRT($C$4)*J846)+(Projection!$J$20+MAX(0,Projection!$I$24-S846)/Projection!$C$4-Projection!$J$21)*EXP($C$5+SQRT($C$4)*J846)^0.5</f>
        <v/>
      </c>
      <c r="U846" s="17">
        <f>T846*EXP($C$5+SQRT($C$4)*K846)+(Projection!$K$20+MAX(0,Projection!$J$24-T846)/Projection!$C$4-Projection!$K$21)*EXP($C$5+SQRT($C$4)*K846)^0.5</f>
        <v/>
      </c>
      <c r="V846" s="17">
        <f>U846*EXP($C$5+SQRT($C$4)*L846)+(Projection!$L$20+MAX(0,Projection!$K$24-U846)/Projection!$C$4-Projection!$L$21)*EXP($C$5+SQRT($C$4)*L846)^0.5</f>
        <v/>
      </c>
      <c r="W846" s="13">
        <f>M846/Projection!$C$24</f>
        <v/>
      </c>
      <c r="X846" s="13">
        <f>N846/Projection!$D$24</f>
        <v/>
      </c>
      <c r="Y846" s="13">
        <f>O846/Projection!$E$24</f>
        <v/>
      </c>
      <c r="Z846" s="13">
        <f>P846/Projection!$F$24</f>
        <v/>
      </c>
      <c r="AA846" s="13">
        <f>Q846/Projection!$G$24</f>
        <v/>
      </c>
      <c r="AB846" s="13">
        <f>R846/Projection!$H$24</f>
        <v/>
      </c>
      <c r="AC846" s="13">
        <f>S846/Projection!$I$24</f>
        <v/>
      </c>
      <c r="AD846" s="13">
        <f>T846/Projection!$J$24</f>
        <v/>
      </c>
      <c r="AE846" s="13">
        <f>U846/Projection!$K$24</f>
        <v/>
      </c>
      <c r="AF846" s="13">
        <f>V846/Projection!$L$24</f>
        <v/>
      </c>
      <c r="AG846" s="13">
        <f>MIN(W846:AF846)</f>
        <v/>
      </c>
    </row>
    <row r="847">
      <c r="B847" s="2" t="n">
        <v>834</v>
      </c>
      <c r="C847" s="20" t="n">
        <v>0.919446</v>
      </c>
      <c r="D847" s="20" t="n">
        <v>-0.025608</v>
      </c>
      <c r="E847" s="20" t="n">
        <v>-0.843419</v>
      </c>
      <c r="F847" s="20" t="n">
        <v>-0.271473</v>
      </c>
      <c r="G847" s="20" t="n">
        <v>-0.203254</v>
      </c>
      <c r="H847" s="20" t="n">
        <v>0.226512</v>
      </c>
      <c r="I847" s="20" t="n">
        <v>-0.909814</v>
      </c>
      <c r="J847" s="20" t="n">
        <v>2.191862</v>
      </c>
      <c r="K847" s="20" t="n">
        <v>1.619994</v>
      </c>
      <c r="L847" s="20" t="n">
        <v>0.002024</v>
      </c>
      <c r="M847" s="17">
        <f>Projection!$C$13*EXP($C$5+SQRT($C$4)*C847)+(Projection!$C$20+MAX(0,Projection!$C$14-Projection!$C$13)/Projection!$C$4-Projection!$C$21)*EXP($C$5+SQRT($C$4)*C847)^0.5</f>
        <v/>
      </c>
      <c r="N847" s="17">
        <f>M847*EXP($C$5+SQRT($C$4)*D847)+(Projection!$D$20+MAX(0,Projection!$C$24-M847)/Projection!$C$4-Projection!$D$21)*EXP($C$5+SQRT($C$4)*D847)^0.5</f>
        <v/>
      </c>
      <c r="O847" s="17">
        <f>N847*EXP($C$5+SQRT($C$4)*E847)+(Projection!$E$20+MAX(0,Projection!$D$24-N847)/Projection!$C$4-Projection!$E$21)*EXP($C$5+SQRT($C$4)*E847)^0.5</f>
        <v/>
      </c>
      <c r="P847" s="17">
        <f>O847*EXP($C$5+SQRT($C$4)*F847)+(Projection!$F$20+MAX(0,Projection!$E$24-O847)/Projection!$C$4-Projection!$F$21)*EXP($C$5+SQRT($C$4)*F847)^0.5</f>
        <v/>
      </c>
      <c r="Q847" s="17">
        <f>P847*EXP($C$5+SQRT($C$4)*G847)+(Projection!$G$20+MAX(0,Projection!$F$24-P847)/Projection!$C$4-Projection!$G$21)*EXP($C$5+SQRT($C$4)*G847)^0.5</f>
        <v/>
      </c>
      <c r="R847" s="17">
        <f>Q847*EXP($C$5+SQRT($C$4)*H847)+(Projection!$H$20+MAX(0,Projection!$G$24-Q847)/Projection!$C$4-Projection!$H$21)*EXP($C$5+SQRT($C$4)*H847)^0.5</f>
        <v/>
      </c>
      <c r="S847" s="17">
        <f>R847*EXP($C$5+SQRT($C$4)*I847)+(Projection!$I$20+MAX(0,Projection!$H$24-R847)/Projection!$C$4-Projection!$I$21)*EXP($C$5+SQRT($C$4)*I847)^0.5</f>
        <v/>
      </c>
      <c r="T847" s="17">
        <f>S847*EXP($C$5+SQRT($C$4)*J847)+(Projection!$J$20+MAX(0,Projection!$I$24-S847)/Projection!$C$4-Projection!$J$21)*EXP($C$5+SQRT($C$4)*J847)^0.5</f>
        <v/>
      </c>
      <c r="U847" s="17">
        <f>T847*EXP($C$5+SQRT($C$4)*K847)+(Projection!$K$20+MAX(0,Projection!$J$24-T847)/Projection!$C$4-Projection!$K$21)*EXP($C$5+SQRT($C$4)*K847)^0.5</f>
        <v/>
      </c>
      <c r="V847" s="17">
        <f>U847*EXP($C$5+SQRT($C$4)*L847)+(Projection!$L$20+MAX(0,Projection!$K$24-U847)/Projection!$C$4-Projection!$L$21)*EXP($C$5+SQRT($C$4)*L847)^0.5</f>
        <v/>
      </c>
      <c r="W847" s="13">
        <f>M847/Projection!$C$24</f>
        <v/>
      </c>
      <c r="X847" s="13">
        <f>N847/Projection!$D$24</f>
        <v/>
      </c>
      <c r="Y847" s="13">
        <f>O847/Projection!$E$24</f>
        <v/>
      </c>
      <c r="Z847" s="13">
        <f>P847/Projection!$F$24</f>
        <v/>
      </c>
      <c r="AA847" s="13">
        <f>Q847/Projection!$G$24</f>
        <v/>
      </c>
      <c r="AB847" s="13">
        <f>R847/Projection!$H$24</f>
        <v/>
      </c>
      <c r="AC847" s="13">
        <f>S847/Projection!$I$24</f>
        <v/>
      </c>
      <c r="AD847" s="13">
        <f>T847/Projection!$J$24</f>
        <v/>
      </c>
      <c r="AE847" s="13">
        <f>U847/Projection!$K$24</f>
        <v/>
      </c>
      <c r="AF847" s="13">
        <f>V847/Projection!$L$24</f>
        <v/>
      </c>
      <c r="AG847" s="13">
        <f>MIN(W847:AF847)</f>
        <v/>
      </c>
    </row>
    <row r="848">
      <c r="B848" s="2" t="n">
        <v>835</v>
      </c>
      <c r="C848" s="20" t="n">
        <v>-0.91159</v>
      </c>
      <c r="D848" s="20" t="n">
        <v>-1.540642</v>
      </c>
      <c r="E848" s="20" t="n">
        <v>0.105955</v>
      </c>
      <c r="F848" s="20" t="n">
        <v>-2.582207</v>
      </c>
      <c r="G848" s="20" t="n">
        <v>-0.364695</v>
      </c>
      <c r="H848" s="20" t="n">
        <v>-1.607545</v>
      </c>
      <c r="I848" s="20" t="n">
        <v>0.899195</v>
      </c>
      <c r="J848" s="20" t="n">
        <v>-0.54519</v>
      </c>
      <c r="K848" s="20" t="n">
        <v>0.906725</v>
      </c>
      <c r="L848" s="20" t="n">
        <v>0.758152</v>
      </c>
      <c r="M848" s="17">
        <f>Projection!$C$13*EXP($C$5+SQRT($C$4)*C848)+(Projection!$C$20+MAX(0,Projection!$C$14-Projection!$C$13)/Projection!$C$4-Projection!$C$21)*EXP($C$5+SQRT($C$4)*C848)^0.5</f>
        <v/>
      </c>
      <c r="N848" s="17">
        <f>M848*EXP($C$5+SQRT($C$4)*D848)+(Projection!$D$20+MAX(0,Projection!$C$24-M848)/Projection!$C$4-Projection!$D$21)*EXP($C$5+SQRT($C$4)*D848)^0.5</f>
        <v/>
      </c>
      <c r="O848" s="17">
        <f>N848*EXP($C$5+SQRT($C$4)*E848)+(Projection!$E$20+MAX(0,Projection!$D$24-N848)/Projection!$C$4-Projection!$E$21)*EXP($C$5+SQRT($C$4)*E848)^0.5</f>
        <v/>
      </c>
      <c r="P848" s="17">
        <f>O848*EXP($C$5+SQRT($C$4)*F848)+(Projection!$F$20+MAX(0,Projection!$E$24-O848)/Projection!$C$4-Projection!$F$21)*EXP($C$5+SQRT($C$4)*F848)^0.5</f>
        <v/>
      </c>
      <c r="Q848" s="17">
        <f>P848*EXP($C$5+SQRT($C$4)*G848)+(Projection!$G$20+MAX(0,Projection!$F$24-P848)/Projection!$C$4-Projection!$G$21)*EXP($C$5+SQRT($C$4)*G848)^0.5</f>
        <v/>
      </c>
      <c r="R848" s="17">
        <f>Q848*EXP($C$5+SQRT($C$4)*H848)+(Projection!$H$20+MAX(0,Projection!$G$24-Q848)/Projection!$C$4-Projection!$H$21)*EXP($C$5+SQRT($C$4)*H848)^0.5</f>
        <v/>
      </c>
      <c r="S848" s="17">
        <f>R848*EXP($C$5+SQRT($C$4)*I848)+(Projection!$I$20+MAX(0,Projection!$H$24-R848)/Projection!$C$4-Projection!$I$21)*EXP($C$5+SQRT($C$4)*I848)^0.5</f>
        <v/>
      </c>
      <c r="T848" s="17">
        <f>S848*EXP($C$5+SQRT($C$4)*J848)+(Projection!$J$20+MAX(0,Projection!$I$24-S848)/Projection!$C$4-Projection!$J$21)*EXP($C$5+SQRT($C$4)*J848)^0.5</f>
        <v/>
      </c>
      <c r="U848" s="17">
        <f>T848*EXP($C$5+SQRT($C$4)*K848)+(Projection!$K$20+MAX(0,Projection!$J$24-T848)/Projection!$C$4-Projection!$K$21)*EXP($C$5+SQRT($C$4)*K848)^0.5</f>
        <v/>
      </c>
      <c r="V848" s="17">
        <f>U848*EXP($C$5+SQRT($C$4)*L848)+(Projection!$L$20+MAX(0,Projection!$K$24-U848)/Projection!$C$4-Projection!$L$21)*EXP($C$5+SQRT($C$4)*L848)^0.5</f>
        <v/>
      </c>
      <c r="W848" s="13">
        <f>M848/Projection!$C$24</f>
        <v/>
      </c>
      <c r="X848" s="13">
        <f>N848/Projection!$D$24</f>
        <v/>
      </c>
      <c r="Y848" s="13">
        <f>O848/Projection!$E$24</f>
        <v/>
      </c>
      <c r="Z848" s="13">
        <f>P848/Projection!$F$24</f>
        <v/>
      </c>
      <c r="AA848" s="13">
        <f>Q848/Projection!$G$24</f>
        <v/>
      </c>
      <c r="AB848" s="13">
        <f>R848/Projection!$H$24</f>
        <v/>
      </c>
      <c r="AC848" s="13">
        <f>S848/Projection!$I$24</f>
        <v/>
      </c>
      <c r="AD848" s="13">
        <f>T848/Projection!$J$24</f>
        <v/>
      </c>
      <c r="AE848" s="13">
        <f>U848/Projection!$K$24</f>
        <v/>
      </c>
      <c r="AF848" s="13">
        <f>V848/Projection!$L$24</f>
        <v/>
      </c>
      <c r="AG848" s="13">
        <f>MIN(W848:AF848)</f>
        <v/>
      </c>
    </row>
    <row r="849">
      <c r="B849" s="2" t="n">
        <v>836</v>
      </c>
      <c r="C849" s="20" t="n">
        <v>-0.7148409999999999</v>
      </c>
      <c r="D849" s="20" t="n">
        <v>0.243596</v>
      </c>
      <c r="E849" s="20" t="n">
        <v>-0.26718</v>
      </c>
      <c r="F849" s="20" t="n">
        <v>1.336031</v>
      </c>
      <c r="G849" s="20" t="n">
        <v>0.9640609999999999</v>
      </c>
      <c r="H849" s="20" t="n">
        <v>0.895913</v>
      </c>
      <c r="I849" s="20" t="n">
        <v>-0.155991</v>
      </c>
      <c r="J849" s="20" t="n">
        <v>-0.04286</v>
      </c>
      <c r="K849" s="20" t="n">
        <v>1.009918</v>
      </c>
      <c r="L849" s="20" t="n">
        <v>-2.177261</v>
      </c>
      <c r="M849" s="17">
        <f>Projection!$C$13*EXP($C$5+SQRT($C$4)*C849)+(Projection!$C$20+MAX(0,Projection!$C$14-Projection!$C$13)/Projection!$C$4-Projection!$C$21)*EXP($C$5+SQRT($C$4)*C849)^0.5</f>
        <v/>
      </c>
      <c r="N849" s="17">
        <f>M849*EXP($C$5+SQRT($C$4)*D849)+(Projection!$D$20+MAX(0,Projection!$C$24-M849)/Projection!$C$4-Projection!$D$21)*EXP($C$5+SQRT($C$4)*D849)^0.5</f>
        <v/>
      </c>
      <c r="O849" s="17">
        <f>N849*EXP($C$5+SQRT($C$4)*E849)+(Projection!$E$20+MAX(0,Projection!$D$24-N849)/Projection!$C$4-Projection!$E$21)*EXP($C$5+SQRT($C$4)*E849)^0.5</f>
        <v/>
      </c>
      <c r="P849" s="17">
        <f>O849*EXP($C$5+SQRT($C$4)*F849)+(Projection!$F$20+MAX(0,Projection!$E$24-O849)/Projection!$C$4-Projection!$F$21)*EXP($C$5+SQRT($C$4)*F849)^0.5</f>
        <v/>
      </c>
      <c r="Q849" s="17">
        <f>P849*EXP($C$5+SQRT($C$4)*G849)+(Projection!$G$20+MAX(0,Projection!$F$24-P849)/Projection!$C$4-Projection!$G$21)*EXP($C$5+SQRT($C$4)*G849)^0.5</f>
        <v/>
      </c>
      <c r="R849" s="17">
        <f>Q849*EXP($C$5+SQRT($C$4)*H849)+(Projection!$H$20+MAX(0,Projection!$G$24-Q849)/Projection!$C$4-Projection!$H$21)*EXP($C$5+SQRT($C$4)*H849)^0.5</f>
        <v/>
      </c>
      <c r="S849" s="17">
        <f>R849*EXP($C$5+SQRT($C$4)*I849)+(Projection!$I$20+MAX(0,Projection!$H$24-R849)/Projection!$C$4-Projection!$I$21)*EXP($C$5+SQRT($C$4)*I849)^0.5</f>
        <v/>
      </c>
      <c r="T849" s="17">
        <f>S849*EXP($C$5+SQRT($C$4)*J849)+(Projection!$J$20+MAX(0,Projection!$I$24-S849)/Projection!$C$4-Projection!$J$21)*EXP($C$5+SQRT($C$4)*J849)^0.5</f>
        <v/>
      </c>
      <c r="U849" s="17">
        <f>T849*EXP($C$5+SQRT($C$4)*K849)+(Projection!$K$20+MAX(0,Projection!$J$24-T849)/Projection!$C$4-Projection!$K$21)*EXP($C$5+SQRT($C$4)*K849)^0.5</f>
        <v/>
      </c>
      <c r="V849" s="17">
        <f>U849*EXP($C$5+SQRT($C$4)*L849)+(Projection!$L$20+MAX(0,Projection!$K$24-U849)/Projection!$C$4-Projection!$L$21)*EXP($C$5+SQRT($C$4)*L849)^0.5</f>
        <v/>
      </c>
      <c r="W849" s="13">
        <f>M849/Projection!$C$24</f>
        <v/>
      </c>
      <c r="X849" s="13">
        <f>N849/Projection!$D$24</f>
        <v/>
      </c>
      <c r="Y849" s="13">
        <f>O849/Projection!$E$24</f>
        <v/>
      </c>
      <c r="Z849" s="13">
        <f>P849/Projection!$F$24</f>
        <v/>
      </c>
      <c r="AA849" s="13">
        <f>Q849/Projection!$G$24</f>
        <v/>
      </c>
      <c r="AB849" s="13">
        <f>R849/Projection!$H$24</f>
        <v/>
      </c>
      <c r="AC849" s="13">
        <f>S849/Projection!$I$24</f>
        <v/>
      </c>
      <c r="AD849" s="13">
        <f>T849/Projection!$J$24</f>
        <v/>
      </c>
      <c r="AE849" s="13">
        <f>U849/Projection!$K$24</f>
        <v/>
      </c>
      <c r="AF849" s="13">
        <f>V849/Projection!$L$24</f>
        <v/>
      </c>
      <c r="AG849" s="13">
        <f>MIN(W849:AF849)</f>
        <v/>
      </c>
    </row>
    <row r="850">
      <c r="B850" s="2" t="n">
        <v>837</v>
      </c>
      <c r="C850" s="20" t="n">
        <v>1.54083</v>
      </c>
      <c r="D850" s="20" t="n">
        <v>0.200201</v>
      </c>
      <c r="E850" s="20" t="n">
        <v>-0.470154</v>
      </c>
      <c r="F850" s="20" t="n">
        <v>-0.868374</v>
      </c>
      <c r="G850" s="20" t="n">
        <v>0.13574</v>
      </c>
      <c r="H850" s="20" t="n">
        <v>-0.657119</v>
      </c>
      <c r="I850" s="20" t="n">
        <v>1.240664</v>
      </c>
      <c r="J850" s="20" t="n">
        <v>-0.974178</v>
      </c>
      <c r="K850" s="20" t="n">
        <v>-0.313888</v>
      </c>
      <c r="L850" s="20" t="n">
        <v>0.276524</v>
      </c>
      <c r="M850" s="17">
        <f>Projection!$C$13*EXP($C$5+SQRT($C$4)*C850)+(Projection!$C$20+MAX(0,Projection!$C$14-Projection!$C$13)/Projection!$C$4-Projection!$C$21)*EXP($C$5+SQRT($C$4)*C850)^0.5</f>
        <v/>
      </c>
      <c r="N850" s="17">
        <f>M850*EXP($C$5+SQRT($C$4)*D850)+(Projection!$D$20+MAX(0,Projection!$C$24-M850)/Projection!$C$4-Projection!$D$21)*EXP($C$5+SQRT($C$4)*D850)^0.5</f>
        <v/>
      </c>
      <c r="O850" s="17">
        <f>N850*EXP($C$5+SQRT($C$4)*E850)+(Projection!$E$20+MAX(0,Projection!$D$24-N850)/Projection!$C$4-Projection!$E$21)*EXP($C$5+SQRT($C$4)*E850)^0.5</f>
        <v/>
      </c>
      <c r="P850" s="17">
        <f>O850*EXP($C$5+SQRT($C$4)*F850)+(Projection!$F$20+MAX(0,Projection!$E$24-O850)/Projection!$C$4-Projection!$F$21)*EXP($C$5+SQRT($C$4)*F850)^0.5</f>
        <v/>
      </c>
      <c r="Q850" s="17">
        <f>P850*EXP($C$5+SQRT($C$4)*G850)+(Projection!$G$20+MAX(0,Projection!$F$24-P850)/Projection!$C$4-Projection!$G$21)*EXP($C$5+SQRT($C$4)*G850)^0.5</f>
        <v/>
      </c>
      <c r="R850" s="17">
        <f>Q850*EXP($C$5+SQRT($C$4)*H850)+(Projection!$H$20+MAX(0,Projection!$G$24-Q850)/Projection!$C$4-Projection!$H$21)*EXP($C$5+SQRT($C$4)*H850)^0.5</f>
        <v/>
      </c>
      <c r="S850" s="17">
        <f>R850*EXP($C$5+SQRT($C$4)*I850)+(Projection!$I$20+MAX(0,Projection!$H$24-R850)/Projection!$C$4-Projection!$I$21)*EXP($C$5+SQRT($C$4)*I850)^0.5</f>
        <v/>
      </c>
      <c r="T850" s="17">
        <f>S850*EXP($C$5+SQRT($C$4)*J850)+(Projection!$J$20+MAX(0,Projection!$I$24-S850)/Projection!$C$4-Projection!$J$21)*EXP($C$5+SQRT($C$4)*J850)^0.5</f>
        <v/>
      </c>
      <c r="U850" s="17">
        <f>T850*EXP($C$5+SQRT($C$4)*K850)+(Projection!$K$20+MAX(0,Projection!$J$24-T850)/Projection!$C$4-Projection!$K$21)*EXP($C$5+SQRT($C$4)*K850)^0.5</f>
        <v/>
      </c>
      <c r="V850" s="17">
        <f>U850*EXP($C$5+SQRT($C$4)*L850)+(Projection!$L$20+MAX(0,Projection!$K$24-U850)/Projection!$C$4-Projection!$L$21)*EXP($C$5+SQRT($C$4)*L850)^0.5</f>
        <v/>
      </c>
      <c r="W850" s="13">
        <f>M850/Projection!$C$24</f>
        <v/>
      </c>
      <c r="X850" s="13">
        <f>N850/Projection!$D$24</f>
        <v/>
      </c>
      <c r="Y850" s="13">
        <f>O850/Projection!$E$24</f>
        <v/>
      </c>
      <c r="Z850" s="13">
        <f>P850/Projection!$F$24</f>
        <v/>
      </c>
      <c r="AA850" s="13">
        <f>Q850/Projection!$G$24</f>
        <v/>
      </c>
      <c r="AB850" s="13">
        <f>R850/Projection!$H$24</f>
        <v/>
      </c>
      <c r="AC850" s="13">
        <f>S850/Projection!$I$24</f>
        <v/>
      </c>
      <c r="AD850" s="13">
        <f>T850/Projection!$J$24</f>
        <v/>
      </c>
      <c r="AE850" s="13">
        <f>U850/Projection!$K$24</f>
        <v/>
      </c>
      <c r="AF850" s="13">
        <f>V850/Projection!$L$24</f>
        <v/>
      </c>
      <c r="AG850" s="13">
        <f>MIN(W850:AF850)</f>
        <v/>
      </c>
    </row>
    <row r="851">
      <c r="B851" s="2" t="n">
        <v>838</v>
      </c>
      <c r="C851" s="20" t="n">
        <v>1.035034</v>
      </c>
      <c r="D851" s="20" t="n">
        <v>-1.116959</v>
      </c>
      <c r="E851" s="20" t="n">
        <v>2.599601</v>
      </c>
      <c r="F851" s="20" t="n">
        <v>2.695252</v>
      </c>
      <c r="G851" s="20" t="n">
        <v>-0.123674</v>
      </c>
      <c r="H851" s="20" t="n">
        <v>-0.064041</v>
      </c>
      <c r="I851" s="20" t="n">
        <v>1.537965</v>
      </c>
      <c r="J851" s="20" t="n">
        <v>1.092132</v>
      </c>
      <c r="K851" s="20" t="n">
        <v>1.854147</v>
      </c>
      <c r="L851" s="20" t="n">
        <v>0.303726</v>
      </c>
      <c r="M851" s="17">
        <f>Projection!$C$13*EXP($C$5+SQRT($C$4)*C851)+(Projection!$C$20+MAX(0,Projection!$C$14-Projection!$C$13)/Projection!$C$4-Projection!$C$21)*EXP($C$5+SQRT($C$4)*C851)^0.5</f>
        <v/>
      </c>
      <c r="N851" s="17">
        <f>M851*EXP($C$5+SQRT($C$4)*D851)+(Projection!$D$20+MAX(0,Projection!$C$24-M851)/Projection!$C$4-Projection!$D$21)*EXP($C$5+SQRT($C$4)*D851)^0.5</f>
        <v/>
      </c>
      <c r="O851" s="17">
        <f>N851*EXP($C$5+SQRT($C$4)*E851)+(Projection!$E$20+MAX(0,Projection!$D$24-N851)/Projection!$C$4-Projection!$E$21)*EXP($C$5+SQRT($C$4)*E851)^0.5</f>
        <v/>
      </c>
      <c r="P851" s="17">
        <f>O851*EXP($C$5+SQRT($C$4)*F851)+(Projection!$F$20+MAX(0,Projection!$E$24-O851)/Projection!$C$4-Projection!$F$21)*EXP($C$5+SQRT($C$4)*F851)^0.5</f>
        <v/>
      </c>
      <c r="Q851" s="17">
        <f>P851*EXP($C$5+SQRT($C$4)*G851)+(Projection!$G$20+MAX(0,Projection!$F$24-P851)/Projection!$C$4-Projection!$G$21)*EXP($C$5+SQRT($C$4)*G851)^0.5</f>
        <v/>
      </c>
      <c r="R851" s="17">
        <f>Q851*EXP($C$5+SQRT($C$4)*H851)+(Projection!$H$20+MAX(0,Projection!$G$24-Q851)/Projection!$C$4-Projection!$H$21)*EXP($C$5+SQRT($C$4)*H851)^0.5</f>
        <v/>
      </c>
      <c r="S851" s="17">
        <f>R851*EXP($C$5+SQRT($C$4)*I851)+(Projection!$I$20+MAX(0,Projection!$H$24-R851)/Projection!$C$4-Projection!$I$21)*EXP($C$5+SQRT($C$4)*I851)^0.5</f>
        <v/>
      </c>
      <c r="T851" s="17">
        <f>S851*EXP($C$5+SQRT($C$4)*J851)+(Projection!$J$20+MAX(0,Projection!$I$24-S851)/Projection!$C$4-Projection!$J$21)*EXP($C$5+SQRT($C$4)*J851)^0.5</f>
        <v/>
      </c>
      <c r="U851" s="17">
        <f>T851*EXP($C$5+SQRT($C$4)*K851)+(Projection!$K$20+MAX(0,Projection!$J$24-T851)/Projection!$C$4-Projection!$K$21)*EXP($C$5+SQRT($C$4)*K851)^0.5</f>
        <v/>
      </c>
      <c r="V851" s="17">
        <f>U851*EXP($C$5+SQRT($C$4)*L851)+(Projection!$L$20+MAX(0,Projection!$K$24-U851)/Projection!$C$4-Projection!$L$21)*EXP($C$5+SQRT($C$4)*L851)^0.5</f>
        <v/>
      </c>
      <c r="W851" s="13">
        <f>M851/Projection!$C$24</f>
        <v/>
      </c>
      <c r="X851" s="13">
        <f>N851/Projection!$D$24</f>
        <v/>
      </c>
      <c r="Y851" s="13">
        <f>O851/Projection!$E$24</f>
        <v/>
      </c>
      <c r="Z851" s="13">
        <f>P851/Projection!$F$24</f>
        <v/>
      </c>
      <c r="AA851" s="13">
        <f>Q851/Projection!$G$24</f>
        <v/>
      </c>
      <c r="AB851" s="13">
        <f>R851/Projection!$H$24</f>
        <v/>
      </c>
      <c r="AC851" s="13">
        <f>S851/Projection!$I$24</f>
        <v/>
      </c>
      <c r="AD851" s="13">
        <f>T851/Projection!$J$24</f>
        <v/>
      </c>
      <c r="AE851" s="13">
        <f>U851/Projection!$K$24</f>
        <v/>
      </c>
      <c r="AF851" s="13">
        <f>V851/Projection!$L$24</f>
        <v/>
      </c>
      <c r="AG851" s="13">
        <f>MIN(W851:AF851)</f>
        <v/>
      </c>
    </row>
    <row r="852">
      <c r="B852" s="2" t="n">
        <v>839</v>
      </c>
      <c r="C852" s="20" t="n">
        <v>0.865345</v>
      </c>
      <c r="D852" s="20" t="n">
        <v>0.048997</v>
      </c>
      <c r="E852" s="20" t="n">
        <v>0.330545</v>
      </c>
      <c r="F852" s="20" t="n">
        <v>-0.79941</v>
      </c>
      <c r="G852" s="20" t="n">
        <v>0.560464</v>
      </c>
      <c r="H852" s="20" t="n">
        <v>-0.992892</v>
      </c>
      <c r="I852" s="20" t="n">
        <v>0.20182</v>
      </c>
      <c r="J852" s="20" t="n">
        <v>-1.764407</v>
      </c>
      <c r="K852" s="20" t="n">
        <v>-0.999889</v>
      </c>
      <c r="L852" s="20" t="n">
        <v>2.017163</v>
      </c>
      <c r="M852" s="17">
        <f>Projection!$C$13*EXP($C$5+SQRT($C$4)*C852)+(Projection!$C$20+MAX(0,Projection!$C$14-Projection!$C$13)/Projection!$C$4-Projection!$C$21)*EXP($C$5+SQRT($C$4)*C852)^0.5</f>
        <v/>
      </c>
      <c r="N852" s="17">
        <f>M852*EXP($C$5+SQRT($C$4)*D852)+(Projection!$D$20+MAX(0,Projection!$C$24-M852)/Projection!$C$4-Projection!$D$21)*EXP($C$5+SQRT($C$4)*D852)^0.5</f>
        <v/>
      </c>
      <c r="O852" s="17">
        <f>N852*EXP($C$5+SQRT($C$4)*E852)+(Projection!$E$20+MAX(0,Projection!$D$24-N852)/Projection!$C$4-Projection!$E$21)*EXP($C$5+SQRT($C$4)*E852)^0.5</f>
        <v/>
      </c>
      <c r="P852" s="17">
        <f>O852*EXP($C$5+SQRT($C$4)*F852)+(Projection!$F$20+MAX(0,Projection!$E$24-O852)/Projection!$C$4-Projection!$F$21)*EXP($C$5+SQRT($C$4)*F852)^0.5</f>
        <v/>
      </c>
      <c r="Q852" s="17">
        <f>P852*EXP($C$5+SQRT($C$4)*G852)+(Projection!$G$20+MAX(0,Projection!$F$24-P852)/Projection!$C$4-Projection!$G$21)*EXP($C$5+SQRT($C$4)*G852)^0.5</f>
        <v/>
      </c>
      <c r="R852" s="17">
        <f>Q852*EXP($C$5+SQRT($C$4)*H852)+(Projection!$H$20+MAX(0,Projection!$G$24-Q852)/Projection!$C$4-Projection!$H$21)*EXP($C$5+SQRT($C$4)*H852)^0.5</f>
        <v/>
      </c>
      <c r="S852" s="17">
        <f>R852*EXP($C$5+SQRT($C$4)*I852)+(Projection!$I$20+MAX(0,Projection!$H$24-R852)/Projection!$C$4-Projection!$I$21)*EXP($C$5+SQRT($C$4)*I852)^0.5</f>
        <v/>
      </c>
      <c r="T852" s="17">
        <f>S852*EXP($C$5+SQRT($C$4)*J852)+(Projection!$J$20+MAX(0,Projection!$I$24-S852)/Projection!$C$4-Projection!$J$21)*EXP($C$5+SQRT($C$4)*J852)^0.5</f>
        <v/>
      </c>
      <c r="U852" s="17">
        <f>T852*EXP($C$5+SQRT($C$4)*K852)+(Projection!$K$20+MAX(0,Projection!$J$24-T852)/Projection!$C$4-Projection!$K$21)*EXP($C$5+SQRT($C$4)*K852)^0.5</f>
        <v/>
      </c>
      <c r="V852" s="17">
        <f>U852*EXP($C$5+SQRT($C$4)*L852)+(Projection!$L$20+MAX(0,Projection!$K$24-U852)/Projection!$C$4-Projection!$L$21)*EXP($C$5+SQRT($C$4)*L852)^0.5</f>
        <v/>
      </c>
      <c r="W852" s="13">
        <f>M852/Projection!$C$24</f>
        <v/>
      </c>
      <c r="X852" s="13">
        <f>N852/Projection!$D$24</f>
        <v/>
      </c>
      <c r="Y852" s="13">
        <f>O852/Projection!$E$24</f>
        <v/>
      </c>
      <c r="Z852" s="13">
        <f>P852/Projection!$F$24</f>
        <v/>
      </c>
      <c r="AA852" s="13">
        <f>Q852/Projection!$G$24</f>
        <v/>
      </c>
      <c r="AB852" s="13">
        <f>R852/Projection!$H$24</f>
        <v/>
      </c>
      <c r="AC852" s="13">
        <f>S852/Projection!$I$24</f>
        <v/>
      </c>
      <c r="AD852" s="13">
        <f>T852/Projection!$J$24</f>
        <v/>
      </c>
      <c r="AE852" s="13">
        <f>U852/Projection!$K$24</f>
        <v/>
      </c>
      <c r="AF852" s="13">
        <f>V852/Projection!$L$24</f>
        <v/>
      </c>
      <c r="AG852" s="13">
        <f>MIN(W852:AF852)</f>
        <v/>
      </c>
    </row>
    <row r="853">
      <c r="B853" s="2" t="n">
        <v>840</v>
      </c>
      <c r="C853" s="20" t="n">
        <v>-0.541307</v>
      </c>
      <c r="D853" s="20" t="n">
        <v>1.772212</v>
      </c>
      <c r="E853" s="20" t="n">
        <v>1.424382</v>
      </c>
      <c r="F853" s="20" t="n">
        <v>-2.0266</v>
      </c>
      <c r="G853" s="20" t="n">
        <v>1.073545</v>
      </c>
      <c r="H853" s="20" t="n">
        <v>-0.012323</v>
      </c>
      <c r="I853" s="20" t="n">
        <v>0.191667</v>
      </c>
      <c r="J853" s="20" t="n">
        <v>0.663318</v>
      </c>
      <c r="K853" s="20" t="n">
        <v>0.526007</v>
      </c>
      <c r="L853" s="20" t="n">
        <v>-1.333387</v>
      </c>
      <c r="M853" s="17">
        <f>Projection!$C$13*EXP($C$5+SQRT($C$4)*C853)+(Projection!$C$20+MAX(0,Projection!$C$14-Projection!$C$13)/Projection!$C$4-Projection!$C$21)*EXP($C$5+SQRT($C$4)*C853)^0.5</f>
        <v/>
      </c>
      <c r="N853" s="17">
        <f>M853*EXP($C$5+SQRT($C$4)*D853)+(Projection!$D$20+MAX(0,Projection!$C$24-M853)/Projection!$C$4-Projection!$D$21)*EXP($C$5+SQRT($C$4)*D853)^0.5</f>
        <v/>
      </c>
      <c r="O853" s="17">
        <f>N853*EXP($C$5+SQRT($C$4)*E853)+(Projection!$E$20+MAX(0,Projection!$D$24-N853)/Projection!$C$4-Projection!$E$21)*EXP($C$5+SQRT($C$4)*E853)^0.5</f>
        <v/>
      </c>
      <c r="P853" s="17">
        <f>O853*EXP($C$5+SQRT($C$4)*F853)+(Projection!$F$20+MAX(0,Projection!$E$24-O853)/Projection!$C$4-Projection!$F$21)*EXP($C$5+SQRT($C$4)*F853)^0.5</f>
        <v/>
      </c>
      <c r="Q853" s="17">
        <f>P853*EXP($C$5+SQRT($C$4)*G853)+(Projection!$G$20+MAX(0,Projection!$F$24-P853)/Projection!$C$4-Projection!$G$21)*EXP($C$5+SQRT($C$4)*G853)^0.5</f>
        <v/>
      </c>
      <c r="R853" s="17">
        <f>Q853*EXP($C$5+SQRT($C$4)*H853)+(Projection!$H$20+MAX(0,Projection!$G$24-Q853)/Projection!$C$4-Projection!$H$21)*EXP($C$5+SQRT($C$4)*H853)^0.5</f>
        <v/>
      </c>
      <c r="S853" s="17">
        <f>R853*EXP($C$5+SQRT($C$4)*I853)+(Projection!$I$20+MAX(0,Projection!$H$24-R853)/Projection!$C$4-Projection!$I$21)*EXP($C$5+SQRT($C$4)*I853)^0.5</f>
        <v/>
      </c>
      <c r="T853" s="17">
        <f>S853*EXP($C$5+SQRT($C$4)*J853)+(Projection!$J$20+MAX(0,Projection!$I$24-S853)/Projection!$C$4-Projection!$J$21)*EXP($C$5+SQRT($C$4)*J853)^0.5</f>
        <v/>
      </c>
      <c r="U853" s="17">
        <f>T853*EXP($C$5+SQRT($C$4)*K853)+(Projection!$K$20+MAX(0,Projection!$J$24-T853)/Projection!$C$4-Projection!$K$21)*EXP($C$5+SQRT($C$4)*K853)^0.5</f>
        <v/>
      </c>
      <c r="V853" s="17">
        <f>U853*EXP($C$5+SQRT($C$4)*L853)+(Projection!$L$20+MAX(0,Projection!$K$24-U853)/Projection!$C$4-Projection!$L$21)*EXP($C$5+SQRT($C$4)*L853)^0.5</f>
        <v/>
      </c>
      <c r="W853" s="13">
        <f>M853/Projection!$C$24</f>
        <v/>
      </c>
      <c r="X853" s="13">
        <f>N853/Projection!$D$24</f>
        <v/>
      </c>
      <c r="Y853" s="13">
        <f>O853/Projection!$E$24</f>
        <v/>
      </c>
      <c r="Z853" s="13">
        <f>P853/Projection!$F$24</f>
        <v/>
      </c>
      <c r="AA853" s="13">
        <f>Q853/Projection!$G$24</f>
        <v/>
      </c>
      <c r="AB853" s="13">
        <f>R853/Projection!$H$24</f>
        <v/>
      </c>
      <c r="AC853" s="13">
        <f>S853/Projection!$I$24</f>
        <v/>
      </c>
      <c r="AD853" s="13">
        <f>T853/Projection!$J$24</f>
        <v/>
      </c>
      <c r="AE853" s="13">
        <f>U853/Projection!$K$24</f>
        <v/>
      </c>
      <c r="AF853" s="13">
        <f>V853/Projection!$L$24</f>
        <v/>
      </c>
      <c r="AG853" s="13">
        <f>MIN(W853:AF853)</f>
        <v/>
      </c>
    </row>
    <row r="854">
      <c r="B854" s="2" t="n">
        <v>841</v>
      </c>
      <c r="C854" s="20" t="n">
        <v>-0.651914</v>
      </c>
      <c r="D854" s="20" t="n">
        <v>-0.681181</v>
      </c>
      <c r="E854" s="20" t="n">
        <v>1.435371</v>
      </c>
      <c r="F854" s="20" t="n">
        <v>-0.817389</v>
      </c>
      <c r="G854" s="20" t="n">
        <v>1.335844</v>
      </c>
      <c r="H854" s="20" t="n">
        <v>-1.968434</v>
      </c>
      <c r="I854" s="20" t="n">
        <v>1.538929</v>
      </c>
      <c r="J854" s="20" t="n">
        <v>-0.789463</v>
      </c>
      <c r="K854" s="20" t="n">
        <v>-1.604507</v>
      </c>
      <c r="L854" s="20" t="n">
        <v>1.243478</v>
      </c>
      <c r="M854" s="17">
        <f>Projection!$C$13*EXP($C$5+SQRT($C$4)*C854)+(Projection!$C$20+MAX(0,Projection!$C$14-Projection!$C$13)/Projection!$C$4-Projection!$C$21)*EXP($C$5+SQRT($C$4)*C854)^0.5</f>
        <v/>
      </c>
      <c r="N854" s="17">
        <f>M854*EXP($C$5+SQRT($C$4)*D854)+(Projection!$D$20+MAX(0,Projection!$C$24-M854)/Projection!$C$4-Projection!$D$21)*EXP($C$5+SQRT($C$4)*D854)^0.5</f>
        <v/>
      </c>
      <c r="O854" s="17">
        <f>N854*EXP($C$5+SQRT($C$4)*E854)+(Projection!$E$20+MAX(0,Projection!$D$24-N854)/Projection!$C$4-Projection!$E$21)*EXP($C$5+SQRT($C$4)*E854)^0.5</f>
        <v/>
      </c>
      <c r="P854" s="17">
        <f>O854*EXP($C$5+SQRT($C$4)*F854)+(Projection!$F$20+MAX(0,Projection!$E$24-O854)/Projection!$C$4-Projection!$F$21)*EXP($C$5+SQRT($C$4)*F854)^0.5</f>
        <v/>
      </c>
      <c r="Q854" s="17">
        <f>P854*EXP($C$5+SQRT($C$4)*G854)+(Projection!$G$20+MAX(0,Projection!$F$24-P854)/Projection!$C$4-Projection!$G$21)*EXP($C$5+SQRT($C$4)*G854)^0.5</f>
        <v/>
      </c>
      <c r="R854" s="17">
        <f>Q854*EXP($C$5+SQRT($C$4)*H854)+(Projection!$H$20+MAX(0,Projection!$G$24-Q854)/Projection!$C$4-Projection!$H$21)*EXP($C$5+SQRT($C$4)*H854)^0.5</f>
        <v/>
      </c>
      <c r="S854" s="17">
        <f>R854*EXP($C$5+SQRT($C$4)*I854)+(Projection!$I$20+MAX(0,Projection!$H$24-R854)/Projection!$C$4-Projection!$I$21)*EXP($C$5+SQRT($C$4)*I854)^0.5</f>
        <v/>
      </c>
      <c r="T854" s="17">
        <f>S854*EXP($C$5+SQRT($C$4)*J854)+(Projection!$J$20+MAX(0,Projection!$I$24-S854)/Projection!$C$4-Projection!$J$21)*EXP($C$5+SQRT($C$4)*J854)^0.5</f>
        <v/>
      </c>
      <c r="U854" s="17">
        <f>T854*EXP($C$5+SQRT($C$4)*K854)+(Projection!$K$20+MAX(0,Projection!$J$24-T854)/Projection!$C$4-Projection!$K$21)*EXP($C$5+SQRT($C$4)*K854)^0.5</f>
        <v/>
      </c>
      <c r="V854" s="17">
        <f>U854*EXP($C$5+SQRT($C$4)*L854)+(Projection!$L$20+MAX(0,Projection!$K$24-U854)/Projection!$C$4-Projection!$L$21)*EXP($C$5+SQRT($C$4)*L854)^0.5</f>
        <v/>
      </c>
      <c r="W854" s="13">
        <f>M854/Projection!$C$24</f>
        <v/>
      </c>
      <c r="X854" s="13">
        <f>N854/Projection!$D$24</f>
        <v/>
      </c>
      <c r="Y854" s="13">
        <f>O854/Projection!$E$24</f>
        <v/>
      </c>
      <c r="Z854" s="13">
        <f>P854/Projection!$F$24</f>
        <v/>
      </c>
      <c r="AA854" s="13">
        <f>Q854/Projection!$G$24</f>
        <v/>
      </c>
      <c r="AB854" s="13">
        <f>R854/Projection!$H$24</f>
        <v/>
      </c>
      <c r="AC854" s="13">
        <f>S854/Projection!$I$24</f>
        <v/>
      </c>
      <c r="AD854" s="13">
        <f>T854/Projection!$J$24</f>
        <v/>
      </c>
      <c r="AE854" s="13">
        <f>U854/Projection!$K$24</f>
        <v/>
      </c>
      <c r="AF854" s="13">
        <f>V854/Projection!$L$24</f>
        <v/>
      </c>
      <c r="AG854" s="13">
        <f>MIN(W854:AF854)</f>
        <v/>
      </c>
    </row>
    <row r="855">
      <c r="B855" s="2" t="n">
        <v>842</v>
      </c>
      <c r="C855" s="20" t="n">
        <v>0.953719</v>
      </c>
      <c r="D855" s="20" t="n">
        <v>0.395356</v>
      </c>
      <c r="E855" s="20" t="n">
        <v>0.053973</v>
      </c>
      <c r="F855" s="20" t="n">
        <v>-0.200263</v>
      </c>
      <c r="G855" s="20" t="n">
        <v>-0.036381</v>
      </c>
      <c r="H855" s="20" t="n">
        <v>0.671465</v>
      </c>
      <c r="I855" s="20" t="n">
        <v>0.890504</v>
      </c>
      <c r="J855" s="20" t="n">
        <v>0.248148</v>
      </c>
      <c r="K855" s="20" t="n">
        <v>0.280637</v>
      </c>
      <c r="L855" s="20" t="n">
        <v>0.405094</v>
      </c>
      <c r="M855" s="17">
        <f>Projection!$C$13*EXP($C$5+SQRT($C$4)*C855)+(Projection!$C$20+MAX(0,Projection!$C$14-Projection!$C$13)/Projection!$C$4-Projection!$C$21)*EXP($C$5+SQRT($C$4)*C855)^0.5</f>
        <v/>
      </c>
      <c r="N855" s="17">
        <f>M855*EXP($C$5+SQRT($C$4)*D855)+(Projection!$D$20+MAX(0,Projection!$C$24-M855)/Projection!$C$4-Projection!$D$21)*EXP($C$5+SQRT($C$4)*D855)^0.5</f>
        <v/>
      </c>
      <c r="O855" s="17">
        <f>N855*EXP($C$5+SQRT($C$4)*E855)+(Projection!$E$20+MAX(0,Projection!$D$24-N855)/Projection!$C$4-Projection!$E$21)*EXP($C$5+SQRT($C$4)*E855)^0.5</f>
        <v/>
      </c>
      <c r="P855" s="17">
        <f>O855*EXP($C$5+SQRT($C$4)*F855)+(Projection!$F$20+MAX(0,Projection!$E$24-O855)/Projection!$C$4-Projection!$F$21)*EXP($C$5+SQRT($C$4)*F855)^0.5</f>
        <v/>
      </c>
      <c r="Q855" s="17">
        <f>P855*EXP($C$5+SQRT($C$4)*G855)+(Projection!$G$20+MAX(0,Projection!$F$24-P855)/Projection!$C$4-Projection!$G$21)*EXP($C$5+SQRT($C$4)*G855)^0.5</f>
        <v/>
      </c>
      <c r="R855" s="17">
        <f>Q855*EXP($C$5+SQRT($C$4)*H855)+(Projection!$H$20+MAX(0,Projection!$G$24-Q855)/Projection!$C$4-Projection!$H$21)*EXP($C$5+SQRT($C$4)*H855)^0.5</f>
        <v/>
      </c>
      <c r="S855" s="17">
        <f>R855*EXP($C$5+SQRT($C$4)*I855)+(Projection!$I$20+MAX(0,Projection!$H$24-R855)/Projection!$C$4-Projection!$I$21)*EXP($C$5+SQRT($C$4)*I855)^0.5</f>
        <v/>
      </c>
      <c r="T855" s="17">
        <f>S855*EXP($C$5+SQRT($C$4)*J855)+(Projection!$J$20+MAX(0,Projection!$I$24-S855)/Projection!$C$4-Projection!$J$21)*EXP($C$5+SQRT($C$4)*J855)^0.5</f>
        <v/>
      </c>
      <c r="U855" s="17">
        <f>T855*EXP($C$5+SQRT($C$4)*K855)+(Projection!$K$20+MAX(0,Projection!$J$24-T855)/Projection!$C$4-Projection!$K$21)*EXP($C$5+SQRT($C$4)*K855)^0.5</f>
        <v/>
      </c>
      <c r="V855" s="17">
        <f>U855*EXP($C$5+SQRT($C$4)*L855)+(Projection!$L$20+MAX(0,Projection!$K$24-U855)/Projection!$C$4-Projection!$L$21)*EXP($C$5+SQRT($C$4)*L855)^0.5</f>
        <v/>
      </c>
      <c r="W855" s="13">
        <f>M855/Projection!$C$24</f>
        <v/>
      </c>
      <c r="X855" s="13">
        <f>N855/Projection!$D$24</f>
        <v/>
      </c>
      <c r="Y855" s="13">
        <f>O855/Projection!$E$24</f>
        <v/>
      </c>
      <c r="Z855" s="13">
        <f>P855/Projection!$F$24</f>
        <v/>
      </c>
      <c r="AA855" s="13">
        <f>Q855/Projection!$G$24</f>
        <v/>
      </c>
      <c r="AB855" s="13">
        <f>R855/Projection!$H$24</f>
        <v/>
      </c>
      <c r="AC855" s="13">
        <f>S855/Projection!$I$24</f>
        <v/>
      </c>
      <c r="AD855" s="13">
        <f>T855/Projection!$J$24</f>
        <v/>
      </c>
      <c r="AE855" s="13">
        <f>U855/Projection!$K$24</f>
        <v/>
      </c>
      <c r="AF855" s="13">
        <f>V855/Projection!$L$24</f>
        <v/>
      </c>
      <c r="AG855" s="13">
        <f>MIN(W855:AF855)</f>
        <v/>
      </c>
    </row>
    <row r="856">
      <c r="B856" s="2" t="n">
        <v>843</v>
      </c>
      <c r="C856" s="20" t="n">
        <v>0.404473</v>
      </c>
      <c r="D856" s="20" t="n">
        <v>1.668503</v>
      </c>
      <c r="E856" s="20" t="n">
        <v>2.448918</v>
      </c>
      <c r="F856" s="20" t="n">
        <v>-0.151916</v>
      </c>
      <c r="G856" s="20" t="n">
        <v>-1.474151</v>
      </c>
      <c r="H856" s="20" t="n">
        <v>0.442052</v>
      </c>
      <c r="I856" s="20" t="n">
        <v>0.5733</v>
      </c>
      <c r="J856" s="20" t="n">
        <v>0.365013</v>
      </c>
      <c r="K856" s="20" t="n">
        <v>-0.491838</v>
      </c>
      <c r="L856" s="20" t="n">
        <v>-0.776597</v>
      </c>
      <c r="M856" s="17">
        <f>Projection!$C$13*EXP($C$5+SQRT($C$4)*C856)+(Projection!$C$20+MAX(0,Projection!$C$14-Projection!$C$13)/Projection!$C$4-Projection!$C$21)*EXP($C$5+SQRT($C$4)*C856)^0.5</f>
        <v/>
      </c>
      <c r="N856" s="17">
        <f>M856*EXP($C$5+SQRT($C$4)*D856)+(Projection!$D$20+MAX(0,Projection!$C$24-M856)/Projection!$C$4-Projection!$D$21)*EXP($C$5+SQRT($C$4)*D856)^0.5</f>
        <v/>
      </c>
      <c r="O856" s="17">
        <f>N856*EXP($C$5+SQRT($C$4)*E856)+(Projection!$E$20+MAX(0,Projection!$D$24-N856)/Projection!$C$4-Projection!$E$21)*EXP($C$5+SQRT($C$4)*E856)^0.5</f>
        <v/>
      </c>
      <c r="P856" s="17">
        <f>O856*EXP($C$5+SQRT($C$4)*F856)+(Projection!$F$20+MAX(0,Projection!$E$24-O856)/Projection!$C$4-Projection!$F$21)*EXP($C$5+SQRT($C$4)*F856)^0.5</f>
        <v/>
      </c>
      <c r="Q856" s="17">
        <f>P856*EXP($C$5+SQRT($C$4)*G856)+(Projection!$G$20+MAX(0,Projection!$F$24-P856)/Projection!$C$4-Projection!$G$21)*EXP($C$5+SQRT($C$4)*G856)^0.5</f>
        <v/>
      </c>
      <c r="R856" s="17">
        <f>Q856*EXP($C$5+SQRT($C$4)*H856)+(Projection!$H$20+MAX(0,Projection!$G$24-Q856)/Projection!$C$4-Projection!$H$21)*EXP($C$5+SQRT($C$4)*H856)^0.5</f>
        <v/>
      </c>
      <c r="S856" s="17">
        <f>R856*EXP($C$5+SQRT($C$4)*I856)+(Projection!$I$20+MAX(0,Projection!$H$24-R856)/Projection!$C$4-Projection!$I$21)*EXP($C$5+SQRT($C$4)*I856)^0.5</f>
        <v/>
      </c>
      <c r="T856" s="17">
        <f>S856*EXP($C$5+SQRT($C$4)*J856)+(Projection!$J$20+MAX(0,Projection!$I$24-S856)/Projection!$C$4-Projection!$J$21)*EXP($C$5+SQRT($C$4)*J856)^0.5</f>
        <v/>
      </c>
      <c r="U856" s="17">
        <f>T856*EXP($C$5+SQRT($C$4)*K856)+(Projection!$K$20+MAX(0,Projection!$J$24-T856)/Projection!$C$4-Projection!$K$21)*EXP($C$5+SQRT($C$4)*K856)^0.5</f>
        <v/>
      </c>
      <c r="V856" s="17">
        <f>U856*EXP($C$5+SQRT($C$4)*L856)+(Projection!$L$20+MAX(0,Projection!$K$24-U856)/Projection!$C$4-Projection!$L$21)*EXP($C$5+SQRT($C$4)*L856)^0.5</f>
        <v/>
      </c>
      <c r="W856" s="13">
        <f>M856/Projection!$C$24</f>
        <v/>
      </c>
      <c r="X856" s="13">
        <f>N856/Projection!$D$24</f>
        <v/>
      </c>
      <c r="Y856" s="13">
        <f>O856/Projection!$E$24</f>
        <v/>
      </c>
      <c r="Z856" s="13">
        <f>P856/Projection!$F$24</f>
        <v/>
      </c>
      <c r="AA856" s="13">
        <f>Q856/Projection!$G$24</f>
        <v/>
      </c>
      <c r="AB856" s="13">
        <f>R856/Projection!$H$24</f>
        <v/>
      </c>
      <c r="AC856" s="13">
        <f>S856/Projection!$I$24</f>
        <v/>
      </c>
      <c r="AD856" s="13">
        <f>T856/Projection!$J$24</f>
        <v/>
      </c>
      <c r="AE856" s="13">
        <f>U856/Projection!$K$24</f>
        <v/>
      </c>
      <c r="AF856" s="13">
        <f>V856/Projection!$L$24</f>
        <v/>
      </c>
      <c r="AG856" s="13">
        <f>MIN(W856:AF856)</f>
        <v/>
      </c>
    </row>
    <row r="857">
      <c r="B857" s="2" t="n">
        <v>844</v>
      </c>
      <c r="C857" s="20" t="n">
        <v>0.161097</v>
      </c>
      <c r="D857" s="20" t="n">
        <v>-0.803714</v>
      </c>
      <c r="E857" s="20" t="n">
        <v>0.587666</v>
      </c>
      <c r="F857" s="20" t="n">
        <v>0.941639</v>
      </c>
      <c r="G857" s="20" t="n">
        <v>0.449485</v>
      </c>
      <c r="H857" s="20" t="n">
        <v>-0.463711</v>
      </c>
      <c r="I857" s="20" t="n">
        <v>-0.019823</v>
      </c>
      <c r="J857" s="20" t="n">
        <v>-1.539247</v>
      </c>
      <c r="K857" s="20" t="n">
        <v>0.49516</v>
      </c>
      <c r="L857" s="20" t="n">
        <v>-0.073795</v>
      </c>
      <c r="M857" s="17">
        <f>Projection!$C$13*EXP($C$5+SQRT($C$4)*C857)+(Projection!$C$20+MAX(0,Projection!$C$14-Projection!$C$13)/Projection!$C$4-Projection!$C$21)*EXP($C$5+SQRT($C$4)*C857)^0.5</f>
        <v/>
      </c>
      <c r="N857" s="17">
        <f>M857*EXP($C$5+SQRT($C$4)*D857)+(Projection!$D$20+MAX(0,Projection!$C$24-M857)/Projection!$C$4-Projection!$D$21)*EXP($C$5+SQRT($C$4)*D857)^0.5</f>
        <v/>
      </c>
      <c r="O857" s="17">
        <f>N857*EXP($C$5+SQRT($C$4)*E857)+(Projection!$E$20+MAX(0,Projection!$D$24-N857)/Projection!$C$4-Projection!$E$21)*EXP($C$5+SQRT($C$4)*E857)^0.5</f>
        <v/>
      </c>
      <c r="P857" s="17">
        <f>O857*EXP($C$5+SQRT($C$4)*F857)+(Projection!$F$20+MAX(0,Projection!$E$24-O857)/Projection!$C$4-Projection!$F$21)*EXP($C$5+SQRT($C$4)*F857)^0.5</f>
        <v/>
      </c>
      <c r="Q857" s="17">
        <f>P857*EXP($C$5+SQRT($C$4)*G857)+(Projection!$G$20+MAX(0,Projection!$F$24-P857)/Projection!$C$4-Projection!$G$21)*EXP($C$5+SQRT($C$4)*G857)^0.5</f>
        <v/>
      </c>
      <c r="R857" s="17">
        <f>Q857*EXP($C$5+SQRT($C$4)*H857)+(Projection!$H$20+MAX(0,Projection!$G$24-Q857)/Projection!$C$4-Projection!$H$21)*EXP($C$5+SQRT($C$4)*H857)^0.5</f>
        <v/>
      </c>
      <c r="S857" s="17">
        <f>R857*EXP($C$5+SQRT($C$4)*I857)+(Projection!$I$20+MAX(0,Projection!$H$24-R857)/Projection!$C$4-Projection!$I$21)*EXP($C$5+SQRT($C$4)*I857)^0.5</f>
        <v/>
      </c>
      <c r="T857" s="17">
        <f>S857*EXP($C$5+SQRT($C$4)*J857)+(Projection!$J$20+MAX(0,Projection!$I$24-S857)/Projection!$C$4-Projection!$J$21)*EXP($C$5+SQRT($C$4)*J857)^0.5</f>
        <v/>
      </c>
      <c r="U857" s="17">
        <f>T857*EXP($C$5+SQRT($C$4)*K857)+(Projection!$K$20+MAX(0,Projection!$J$24-T857)/Projection!$C$4-Projection!$K$21)*EXP($C$5+SQRT($C$4)*K857)^0.5</f>
        <v/>
      </c>
      <c r="V857" s="17">
        <f>U857*EXP($C$5+SQRT($C$4)*L857)+(Projection!$L$20+MAX(0,Projection!$K$24-U857)/Projection!$C$4-Projection!$L$21)*EXP($C$5+SQRT($C$4)*L857)^0.5</f>
        <v/>
      </c>
      <c r="W857" s="13">
        <f>M857/Projection!$C$24</f>
        <v/>
      </c>
      <c r="X857" s="13">
        <f>N857/Projection!$D$24</f>
        <v/>
      </c>
      <c r="Y857" s="13">
        <f>O857/Projection!$E$24</f>
        <v/>
      </c>
      <c r="Z857" s="13">
        <f>P857/Projection!$F$24</f>
        <v/>
      </c>
      <c r="AA857" s="13">
        <f>Q857/Projection!$G$24</f>
        <v/>
      </c>
      <c r="AB857" s="13">
        <f>R857/Projection!$H$24</f>
        <v/>
      </c>
      <c r="AC857" s="13">
        <f>S857/Projection!$I$24</f>
        <v/>
      </c>
      <c r="AD857" s="13">
        <f>T857/Projection!$J$24</f>
        <v/>
      </c>
      <c r="AE857" s="13">
        <f>U857/Projection!$K$24</f>
        <v/>
      </c>
      <c r="AF857" s="13">
        <f>V857/Projection!$L$24</f>
        <v/>
      </c>
      <c r="AG857" s="13">
        <f>MIN(W857:AF857)</f>
        <v/>
      </c>
    </row>
    <row r="858">
      <c r="B858" s="2" t="n">
        <v>845</v>
      </c>
      <c r="C858" s="20" t="n">
        <v>0.196871</v>
      </c>
      <c r="D858" s="20" t="n">
        <v>-0.280699</v>
      </c>
      <c r="E858" s="20" t="n">
        <v>-2.224721</v>
      </c>
      <c r="F858" s="20" t="n">
        <v>0.956823</v>
      </c>
      <c r="G858" s="20" t="n">
        <v>0.853143</v>
      </c>
      <c r="H858" s="20" t="n">
        <v>-0.925131</v>
      </c>
      <c r="I858" s="20" t="n">
        <v>-0.917845</v>
      </c>
      <c r="J858" s="20" t="n">
        <v>0.175922</v>
      </c>
      <c r="K858" s="20" t="n">
        <v>0.492556</v>
      </c>
      <c r="L858" s="20" t="n">
        <v>1.47717</v>
      </c>
      <c r="M858" s="17">
        <f>Projection!$C$13*EXP($C$5+SQRT($C$4)*C858)+(Projection!$C$20+MAX(0,Projection!$C$14-Projection!$C$13)/Projection!$C$4-Projection!$C$21)*EXP($C$5+SQRT($C$4)*C858)^0.5</f>
        <v/>
      </c>
      <c r="N858" s="17">
        <f>M858*EXP($C$5+SQRT($C$4)*D858)+(Projection!$D$20+MAX(0,Projection!$C$24-M858)/Projection!$C$4-Projection!$D$21)*EXP($C$5+SQRT($C$4)*D858)^0.5</f>
        <v/>
      </c>
      <c r="O858" s="17">
        <f>N858*EXP($C$5+SQRT($C$4)*E858)+(Projection!$E$20+MAX(0,Projection!$D$24-N858)/Projection!$C$4-Projection!$E$21)*EXP($C$5+SQRT($C$4)*E858)^0.5</f>
        <v/>
      </c>
      <c r="P858" s="17">
        <f>O858*EXP($C$5+SQRT($C$4)*F858)+(Projection!$F$20+MAX(0,Projection!$E$24-O858)/Projection!$C$4-Projection!$F$21)*EXP($C$5+SQRT($C$4)*F858)^0.5</f>
        <v/>
      </c>
      <c r="Q858" s="17">
        <f>P858*EXP($C$5+SQRT($C$4)*G858)+(Projection!$G$20+MAX(0,Projection!$F$24-P858)/Projection!$C$4-Projection!$G$21)*EXP($C$5+SQRT($C$4)*G858)^0.5</f>
        <v/>
      </c>
      <c r="R858" s="17">
        <f>Q858*EXP($C$5+SQRT($C$4)*H858)+(Projection!$H$20+MAX(0,Projection!$G$24-Q858)/Projection!$C$4-Projection!$H$21)*EXP($C$5+SQRT($C$4)*H858)^0.5</f>
        <v/>
      </c>
      <c r="S858" s="17">
        <f>R858*EXP($C$5+SQRT($C$4)*I858)+(Projection!$I$20+MAX(0,Projection!$H$24-R858)/Projection!$C$4-Projection!$I$21)*EXP($C$5+SQRT($C$4)*I858)^0.5</f>
        <v/>
      </c>
      <c r="T858" s="17">
        <f>S858*EXP($C$5+SQRT($C$4)*J858)+(Projection!$J$20+MAX(0,Projection!$I$24-S858)/Projection!$C$4-Projection!$J$21)*EXP($C$5+SQRT($C$4)*J858)^0.5</f>
        <v/>
      </c>
      <c r="U858" s="17">
        <f>T858*EXP($C$5+SQRT($C$4)*K858)+(Projection!$K$20+MAX(0,Projection!$J$24-T858)/Projection!$C$4-Projection!$K$21)*EXP($C$5+SQRT($C$4)*K858)^0.5</f>
        <v/>
      </c>
      <c r="V858" s="17">
        <f>U858*EXP($C$5+SQRT($C$4)*L858)+(Projection!$L$20+MAX(0,Projection!$K$24-U858)/Projection!$C$4-Projection!$L$21)*EXP($C$5+SQRT($C$4)*L858)^0.5</f>
        <v/>
      </c>
      <c r="W858" s="13">
        <f>M858/Projection!$C$24</f>
        <v/>
      </c>
      <c r="X858" s="13">
        <f>N858/Projection!$D$24</f>
        <v/>
      </c>
      <c r="Y858" s="13">
        <f>O858/Projection!$E$24</f>
        <v/>
      </c>
      <c r="Z858" s="13">
        <f>P858/Projection!$F$24</f>
        <v/>
      </c>
      <c r="AA858" s="13">
        <f>Q858/Projection!$G$24</f>
        <v/>
      </c>
      <c r="AB858" s="13">
        <f>R858/Projection!$H$24</f>
        <v/>
      </c>
      <c r="AC858" s="13">
        <f>S858/Projection!$I$24</f>
        <v/>
      </c>
      <c r="AD858" s="13">
        <f>T858/Projection!$J$24</f>
        <v/>
      </c>
      <c r="AE858" s="13">
        <f>U858/Projection!$K$24</f>
        <v/>
      </c>
      <c r="AF858" s="13">
        <f>V858/Projection!$L$24</f>
        <v/>
      </c>
      <c r="AG858" s="13">
        <f>MIN(W858:AF858)</f>
        <v/>
      </c>
    </row>
    <row r="859">
      <c r="B859" s="2" t="n">
        <v>846</v>
      </c>
      <c r="C859" s="20" t="n">
        <v>2.10618</v>
      </c>
      <c r="D859" s="20" t="n">
        <v>-0.259992</v>
      </c>
      <c r="E859" s="20" t="n">
        <v>1.190702</v>
      </c>
      <c r="F859" s="20" t="n">
        <v>-0.003542</v>
      </c>
      <c r="G859" s="20" t="n">
        <v>0.664238</v>
      </c>
      <c r="H859" s="20" t="n">
        <v>-0.058489</v>
      </c>
      <c r="I859" s="20" t="n">
        <v>0.641572</v>
      </c>
      <c r="J859" s="20" t="n">
        <v>-1.066202</v>
      </c>
      <c r="K859" s="20" t="n">
        <v>0.954157</v>
      </c>
      <c r="L859" s="20" t="n">
        <v>-0.082094</v>
      </c>
      <c r="M859" s="17">
        <f>Projection!$C$13*EXP($C$5+SQRT($C$4)*C859)+(Projection!$C$20+MAX(0,Projection!$C$14-Projection!$C$13)/Projection!$C$4-Projection!$C$21)*EXP($C$5+SQRT($C$4)*C859)^0.5</f>
        <v/>
      </c>
      <c r="N859" s="17">
        <f>M859*EXP($C$5+SQRT($C$4)*D859)+(Projection!$D$20+MAX(0,Projection!$C$24-M859)/Projection!$C$4-Projection!$D$21)*EXP($C$5+SQRT($C$4)*D859)^0.5</f>
        <v/>
      </c>
      <c r="O859" s="17">
        <f>N859*EXP($C$5+SQRT($C$4)*E859)+(Projection!$E$20+MAX(0,Projection!$D$24-N859)/Projection!$C$4-Projection!$E$21)*EXP($C$5+SQRT($C$4)*E859)^0.5</f>
        <v/>
      </c>
      <c r="P859" s="17">
        <f>O859*EXP($C$5+SQRT($C$4)*F859)+(Projection!$F$20+MAX(0,Projection!$E$24-O859)/Projection!$C$4-Projection!$F$21)*EXP($C$5+SQRT($C$4)*F859)^0.5</f>
        <v/>
      </c>
      <c r="Q859" s="17">
        <f>P859*EXP($C$5+SQRT($C$4)*G859)+(Projection!$G$20+MAX(0,Projection!$F$24-P859)/Projection!$C$4-Projection!$G$21)*EXP($C$5+SQRT($C$4)*G859)^0.5</f>
        <v/>
      </c>
      <c r="R859" s="17">
        <f>Q859*EXP($C$5+SQRT($C$4)*H859)+(Projection!$H$20+MAX(0,Projection!$G$24-Q859)/Projection!$C$4-Projection!$H$21)*EXP($C$5+SQRT($C$4)*H859)^0.5</f>
        <v/>
      </c>
      <c r="S859" s="17">
        <f>R859*EXP($C$5+SQRT($C$4)*I859)+(Projection!$I$20+MAX(0,Projection!$H$24-R859)/Projection!$C$4-Projection!$I$21)*EXP($C$5+SQRT($C$4)*I859)^0.5</f>
        <v/>
      </c>
      <c r="T859" s="17">
        <f>S859*EXP($C$5+SQRT($C$4)*J859)+(Projection!$J$20+MAX(0,Projection!$I$24-S859)/Projection!$C$4-Projection!$J$21)*EXP($C$5+SQRT($C$4)*J859)^0.5</f>
        <v/>
      </c>
      <c r="U859" s="17">
        <f>T859*EXP($C$5+SQRT($C$4)*K859)+(Projection!$K$20+MAX(0,Projection!$J$24-T859)/Projection!$C$4-Projection!$K$21)*EXP($C$5+SQRT($C$4)*K859)^0.5</f>
        <v/>
      </c>
      <c r="V859" s="17">
        <f>U859*EXP($C$5+SQRT($C$4)*L859)+(Projection!$L$20+MAX(0,Projection!$K$24-U859)/Projection!$C$4-Projection!$L$21)*EXP($C$5+SQRT($C$4)*L859)^0.5</f>
        <v/>
      </c>
      <c r="W859" s="13">
        <f>M859/Projection!$C$24</f>
        <v/>
      </c>
      <c r="X859" s="13">
        <f>N859/Projection!$D$24</f>
        <v/>
      </c>
      <c r="Y859" s="13">
        <f>O859/Projection!$E$24</f>
        <v/>
      </c>
      <c r="Z859" s="13">
        <f>P859/Projection!$F$24</f>
        <v/>
      </c>
      <c r="AA859" s="13">
        <f>Q859/Projection!$G$24</f>
        <v/>
      </c>
      <c r="AB859" s="13">
        <f>R859/Projection!$H$24</f>
        <v/>
      </c>
      <c r="AC859" s="13">
        <f>S859/Projection!$I$24</f>
        <v/>
      </c>
      <c r="AD859" s="13">
        <f>T859/Projection!$J$24</f>
        <v/>
      </c>
      <c r="AE859" s="13">
        <f>U859/Projection!$K$24</f>
        <v/>
      </c>
      <c r="AF859" s="13">
        <f>V859/Projection!$L$24</f>
        <v/>
      </c>
      <c r="AG859" s="13">
        <f>MIN(W859:AF859)</f>
        <v/>
      </c>
    </row>
    <row r="860">
      <c r="B860" s="2" t="n">
        <v>847</v>
      </c>
      <c r="C860" s="20" t="n">
        <v>0.969975</v>
      </c>
      <c r="D860" s="20" t="n">
        <v>-1.315885</v>
      </c>
      <c r="E860" s="20" t="n">
        <v>-0.472498</v>
      </c>
      <c r="F860" s="20" t="n">
        <v>-2.177274</v>
      </c>
      <c r="G860" s="20" t="n">
        <v>0.385852</v>
      </c>
      <c r="H860" s="20" t="n">
        <v>0.040298</v>
      </c>
      <c r="I860" s="20" t="n">
        <v>1.185467</v>
      </c>
      <c r="J860" s="20" t="n">
        <v>1.203763</v>
      </c>
      <c r="K860" s="20" t="n">
        <v>0.131086</v>
      </c>
      <c r="L860" s="20" t="n">
        <v>2.134531</v>
      </c>
      <c r="M860" s="17">
        <f>Projection!$C$13*EXP($C$5+SQRT($C$4)*C860)+(Projection!$C$20+MAX(0,Projection!$C$14-Projection!$C$13)/Projection!$C$4-Projection!$C$21)*EXP($C$5+SQRT($C$4)*C860)^0.5</f>
        <v/>
      </c>
      <c r="N860" s="17">
        <f>M860*EXP($C$5+SQRT($C$4)*D860)+(Projection!$D$20+MAX(0,Projection!$C$24-M860)/Projection!$C$4-Projection!$D$21)*EXP($C$5+SQRT($C$4)*D860)^0.5</f>
        <v/>
      </c>
      <c r="O860" s="17">
        <f>N860*EXP($C$5+SQRT($C$4)*E860)+(Projection!$E$20+MAX(0,Projection!$D$24-N860)/Projection!$C$4-Projection!$E$21)*EXP($C$5+SQRT($C$4)*E860)^0.5</f>
        <v/>
      </c>
      <c r="P860" s="17">
        <f>O860*EXP($C$5+SQRT($C$4)*F860)+(Projection!$F$20+MAX(0,Projection!$E$24-O860)/Projection!$C$4-Projection!$F$21)*EXP($C$5+SQRT($C$4)*F860)^0.5</f>
        <v/>
      </c>
      <c r="Q860" s="17">
        <f>P860*EXP($C$5+SQRT($C$4)*G860)+(Projection!$G$20+MAX(0,Projection!$F$24-P860)/Projection!$C$4-Projection!$G$21)*EXP($C$5+SQRT($C$4)*G860)^0.5</f>
        <v/>
      </c>
      <c r="R860" s="17">
        <f>Q860*EXP($C$5+SQRT($C$4)*H860)+(Projection!$H$20+MAX(0,Projection!$G$24-Q860)/Projection!$C$4-Projection!$H$21)*EXP($C$5+SQRT($C$4)*H860)^0.5</f>
        <v/>
      </c>
      <c r="S860" s="17">
        <f>R860*EXP($C$5+SQRT($C$4)*I860)+(Projection!$I$20+MAX(0,Projection!$H$24-R860)/Projection!$C$4-Projection!$I$21)*EXP($C$5+SQRT($C$4)*I860)^0.5</f>
        <v/>
      </c>
      <c r="T860" s="17">
        <f>S860*EXP($C$5+SQRT($C$4)*J860)+(Projection!$J$20+MAX(0,Projection!$I$24-S860)/Projection!$C$4-Projection!$J$21)*EXP($C$5+SQRT($C$4)*J860)^0.5</f>
        <v/>
      </c>
      <c r="U860" s="17">
        <f>T860*EXP($C$5+SQRT($C$4)*K860)+(Projection!$K$20+MAX(0,Projection!$J$24-T860)/Projection!$C$4-Projection!$K$21)*EXP($C$5+SQRT($C$4)*K860)^0.5</f>
        <v/>
      </c>
      <c r="V860" s="17">
        <f>U860*EXP($C$5+SQRT($C$4)*L860)+(Projection!$L$20+MAX(0,Projection!$K$24-U860)/Projection!$C$4-Projection!$L$21)*EXP($C$5+SQRT($C$4)*L860)^0.5</f>
        <v/>
      </c>
      <c r="W860" s="13">
        <f>M860/Projection!$C$24</f>
        <v/>
      </c>
      <c r="X860" s="13">
        <f>N860/Projection!$D$24</f>
        <v/>
      </c>
      <c r="Y860" s="13">
        <f>O860/Projection!$E$24</f>
        <v/>
      </c>
      <c r="Z860" s="13">
        <f>P860/Projection!$F$24</f>
        <v/>
      </c>
      <c r="AA860" s="13">
        <f>Q860/Projection!$G$24</f>
        <v/>
      </c>
      <c r="AB860" s="13">
        <f>R860/Projection!$H$24</f>
        <v/>
      </c>
      <c r="AC860" s="13">
        <f>S860/Projection!$I$24</f>
        <v/>
      </c>
      <c r="AD860" s="13">
        <f>T860/Projection!$J$24</f>
        <v/>
      </c>
      <c r="AE860" s="13">
        <f>U860/Projection!$K$24</f>
        <v/>
      </c>
      <c r="AF860" s="13">
        <f>V860/Projection!$L$24</f>
        <v/>
      </c>
      <c r="AG860" s="13">
        <f>MIN(W860:AF860)</f>
        <v/>
      </c>
    </row>
    <row r="861">
      <c r="B861" s="2" t="n">
        <v>848</v>
      </c>
      <c r="C861" s="20" t="n">
        <v>-1.241246</v>
      </c>
      <c r="D861" s="20" t="n">
        <v>-1.773417</v>
      </c>
      <c r="E861" s="20" t="n">
        <v>0.6839769999999999</v>
      </c>
      <c r="F861" s="20" t="n">
        <v>-1.023468</v>
      </c>
      <c r="G861" s="20" t="n">
        <v>-0.995507</v>
      </c>
      <c r="H861" s="20" t="n">
        <v>-1.544414</v>
      </c>
      <c r="I861" s="20" t="n">
        <v>0.876599</v>
      </c>
      <c r="J861" s="20" t="n">
        <v>0.222392</v>
      </c>
      <c r="K861" s="20" t="n">
        <v>-0.289505</v>
      </c>
      <c r="L861" s="20" t="n">
        <v>-0.689743</v>
      </c>
      <c r="M861" s="17">
        <f>Projection!$C$13*EXP($C$5+SQRT($C$4)*C861)+(Projection!$C$20+MAX(0,Projection!$C$14-Projection!$C$13)/Projection!$C$4-Projection!$C$21)*EXP($C$5+SQRT($C$4)*C861)^0.5</f>
        <v/>
      </c>
      <c r="N861" s="17">
        <f>M861*EXP($C$5+SQRT($C$4)*D861)+(Projection!$D$20+MAX(0,Projection!$C$24-M861)/Projection!$C$4-Projection!$D$21)*EXP($C$5+SQRT($C$4)*D861)^0.5</f>
        <v/>
      </c>
      <c r="O861" s="17">
        <f>N861*EXP($C$5+SQRT($C$4)*E861)+(Projection!$E$20+MAX(0,Projection!$D$24-N861)/Projection!$C$4-Projection!$E$21)*EXP($C$5+SQRT($C$4)*E861)^0.5</f>
        <v/>
      </c>
      <c r="P861" s="17">
        <f>O861*EXP($C$5+SQRT($C$4)*F861)+(Projection!$F$20+MAX(0,Projection!$E$24-O861)/Projection!$C$4-Projection!$F$21)*EXP($C$5+SQRT($C$4)*F861)^0.5</f>
        <v/>
      </c>
      <c r="Q861" s="17">
        <f>P861*EXP($C$5+SQRT($C$4)*G861)+(Projection!$G$20+MAX(0,Projection!$F$24-P861)/Projection!$C$4-Projection!$G$21)*EXP($C$5+SQRT($C$4)*G861)^0.5</f>
        <v/>
      </c>
      <c r="R861" s="17">
        <f>Q861*EXP($C$5+SQRT($C$4)*H861)+(Projection!$H$20+MAX(0,Projection!$G$24-Q861)/Projection!$C$4-Projection!$H$21)*EXP($C$5+SQRT($C$4)*H861)^0.5</f>
        <v/>
      </c>
      <c r="S861" s="17">
        <f>R861*EXP($C$5+SQRT($C$4)*I861)+(Projection!$I$20+MAX(0,Projection!$H$24-R861)/Projection!$C$4-Projection!$I$21)*EXP($C$5+SQRT($C$4)*I861)^0.5</f>
        <v/>
      </c>
      <c r="T861" s="17">
        <f>S861*EXP($C$5+SQRT($C$4)*J861)+(Projection!$J$20+MAX(0,Projection!$I$24-S861)/Projection!$C$4-Projection!$J$21)*EXP($C$5+SQRT($C$4)*J861)^0.5</f>
        <v/>
      </c>
      <c r="U861" s="17">
        <f>T861*EXP($C$5+SQRT($C$4)*K861)+(Projection!$K$20+MAX(0,Projection!$J$24-T861)/Projection!$C$4-Projection!$K$21)*EXP($C$5+SQRT($C$4)*K861)^0.5</f>
        <v/>
      </c>
      <c r="V861" s="17">
        <f>U861*EXP($C$5+SQRT($C$4)*L861)+(Projection!$L$20+MAX(0,Projection!$K$24-U861)/Projection!$C$4-Projection!$L$21)*EXP($C$5+SQRT($C$4)*L861)^0.5</f>
        <v/>
      </c>
      <c r="W861" s="13">
        <f>M861/Projection!$C$24</f>
        <v/>
      </c>
      <c r="X861" s="13">
        <f>N861/Projection!$D$24</f>
        <v/>
      </c>
      <c r="Y861" s="13">
        <f>O861/Projection!$E$24</f>
        <v/>
      </c>
      <c r="Z861" s="13">
        <f>P861/Projection!$F$24</f>
        <v/>
      </c>
      <c r="AA861" s="13">
        <f>Q861/Projection!$G$24</f>
        <v/>
      </c>
      <c r="AB861" s="13">
        <f>R861/Projection!$H$24</f>
        <v/>
      </c>
      <c r="AC861" s="13">
        <f>S861/Projection!$I$24</f>
        <v/>
      </c>
      <c r="AD861" s="13">
        <f>T861/Projection!$J$24</f>
        <v/>
      </c>
      <c r="AE861" s="13">
        <f>U861/Projection!$K$24</f>
        <v/>
      </c>
      <c r="AF861" s="13">
        <f>V861/Projection!$L$24</f>
        <v/>
      </c>
      <c r="AG861" s="13">
        <f>MIN(W861:AF861)</f>
        <v/>
      </c>
    </row>
    <row r="862">
      <c r="B862" s="2" t="n">
        <v>849</v>
      </c>
      <c r="C862" s="20" t="n">
        <v>-1.972541</v>
      </c>
      <c r="D862" s="20" t="n">
        <v>-1.975411</v>
      </c>
      <c r="E862" s="20" t="n">
        <v>-0.183952</v>
      </c>
      <c r="F862" s="20" t="n">
        <v>0.174874</v>
      </c>
      <c r="G862" s="20" t="n">
        <v>0.264834</v>
      </c>
      <c r="H862" s="20" t="n">
        <v>1.392461</v>
      </c>
      <c r="I862" s="20" t="n">
        <v>0.612185</v>
      </c>
      <c r="J862" s="20" t="n">
        <v>0.920549</v>
      </c>
      <c r="K862" s="20" t="n">
        <v>0.678826</v>
      </c>
      <c r="L862" s="20" t="n">
        <v>-0.298211</v>
      </c>
      <c r="M862" s="17">
        <f>Projection!$C$13*EXP($C$5+SQRT($C$4)*C862)+(Projection!$C$20+MAX(0,Projection!$C$14-Projection!$C$13)/Projection!$C$4-Projection!$C$21)*EXP($C$5+SQRT($C$4)*C862)^0.5</f>
        <v/>
      </c>
      <c r="N862" s="17">
        <f>M862*EXP($C$5+SQRT($C$4)*D862)+(Projection!$D$20+MAX(0,Projection!$C$24-M862)/Projection!$C$4-Projection!$D$21)*EXP($C$5+SQRT($C$4)*D862)^0.5</f>
        <v/>
      </c>
      <c r="O862" s="17">
        <f>N862*EXP($C$5+SQRT($C$4)*E862)+(Projection!$E$20+MAX(0,Projection!$D$24-N862)/Projection!$C$4-Projection!$E$21)*EXP($C$5+SQRT($C$4)*E862)^0.5</f>
        <v/>
      </c>
      <c r="P862" s="17">
        <f>O862*EXP($C$5+SQRT($C$4)*F862)+(Projection!$F$20+MAX(0,Projection!$E$24-O862)/Projection!$C$4-Projection!$F$21)*EXP($C$5+SQRT($C$4)*F862)^0.5</f>
        <v/>
      </c>
      <c r="Q862" s="17">
        <f>P862*EXP($C$5+SQRT($C$4)*G862)+(Projection!$G$20+MAX(0,Projection!$F$24-P862)/Projection!$C$4-Projection!$G$21)*EXP($C$5+SQRT($C$4)*G862)^0.5</f>
        <v/>
      </c>
      <c r="R862" s="17">
        <f>Q862*EXP($C$5+SQRT($C$4)*H862)+(Projection!$H$20+MAX(0,Projection!$G$24-Q862)/Projection!$C$4-Projection!$H$21)*EXP($C$5+SQRT($C$4)*H862)^0.5</f>
        <v/>
      </c>
      <c r="S862" s="17">
        <f>R862*EXP($C$5+SQRT($C$4)*I862)+(Projection!$I$20+MAX(0,Projection!$H$24-R862)/Projection!$C$4-Projection!$I$21)*EXP($C$5+SQRT($C$4)*I862)^0.5</f>
        <v/>
      </c>
      <c r="T862" s="17">
        <f>S862*EXP($C$5+SQRT($C$4)*J862)+(Projection!$J$20+MAX(0,Projection!$I$24-S862)/Projection!$C$4-Projection!$J$21)*EXP($C$5+SQRT($C$4)*J862)^0.5</f>
        <v/>
      </c>
      <c r="U862" s="17">
        <f>T862*EXP($C$5+SQRT($C$4)*K862)+(Projection!$K$20+MAX(0,Projection!$J$24-T862)/Projection!$C$4-Projection!$K$21)*EXP($C$5+SQRT($C$4)*K862)^0.5</f>
        <v/>
      </c>
      <c r="V862" s="17">
        <f>U862*EXP($C$5+SQRT($C$4)*L862)+(Projection!$L$20+MAX(0,Projection!$K$24-U862)/Projection!$C$4-Projection!$L$21)*EXP($C$5+SQRT($C$4)*L862)^0.5</f>
        <v/>
      </c>
      <c r="W862" s="13">
        <f>M862/Projection!$C$24</f>
        <v/>
      </c>
      <c r="X862" s="13">
        <f>N862/Projection!$D$24</f>
        <v/>
      </c>
      <c r="Y862" s="13">
        <f>O862/Projection!$E$24</f>
        <v/>
      </c>
      <c r="Z862" s="13">
        <f>P862/Projection!$F$24</f>
        <v/>
      </c>
      <c r="AA862" s="13">
        <f>Q862/Projection!$G$24</f>
        <v/>
      </c>
      <c r="AB862" s="13">
        <f>R862/Projection!$H$24</f>
        <v/>
      </c>
      <c r="AC862" s="13">
        <f>S862/Projection!$I$24</f>
        <v/>
      </c>
      <c r="AD862" s="13">
        <f>T862/Projection!$J$24</f>
        <v/>
      </c>
      <c r="AE862" s="13">
        <f>U862/Projection!$K$24</f>
        <v/>
      </c>
      <c r="AF862" s="13">
        <f>V862/Projection!$L$24</f>
        <v/>
      </c>
      <c r="AG862" s="13">
        <f>MIN(W862:AF862)</f>
        <v/>
      </c>
    </row>
    <row r="863">
      <c r="B863" s="2" t="n">
        <v>850</v>
      </c>
      <c r="C863" s="20" t="n">
        <v>0.629736</v>
      </c>
      <c r="D863" s="20" t="n">
        <v>0.030745</v>
      </c>
      <c r="E863" s="20" t="n">
        <v>-1.722684</v>
      </c>
      <c r="F863" s="20" t="n">
        <v>0.5099900000000001</v>
      </c>
      <c r="G863" s="20" t="n">
        <v>0.035793</v>
      </c>
      <c r="H863" s="20" t="n">
        <v>0.5413790000000001</v>
      </c>
      <c r="I863" s="20" t="n">
        <v>-1.967134</v>
      </c>
      <c r="J863" s="20" t="n">
        <v>-0.3098</v>
      </c>
      <c r="K863" s="20" t="n">
        <v>0.125559</v>
      </c>
      <c r="L863" s="20" t="n">
        <v>0.274259</v>
      </c>
      <c r="M863" s="17">
        <f>Projection!$C$13*EXP($C$5+SQRT($C$4)*C863)+(Projection!$C$20+MAX(0,Projection!$C$14-Projection!$C$13)/Projection!$C$4-Projection!$C$21)*EXP($C$5+SQRT($C$4)*C863)^0.5</f>
        <v/>
      </c>
      <c r="N863" s="17">
        <f>M863*EXP($C$5+SQRT($C$4)*D863)+(Projection!$D$20+MAX(0,Projection!$C$24-M863)/Projection!$C$4-Projection!$D$21)*EXP($C$5+SQRT($C$4)*D863)^0.5</f>
        <v/>
      </c>
      <c r="O863" s="17">
        <f>N863*EXP($C$5+SQRT($C$4)*E863)+(Projection!$E$20+MAX(0,Projection!$D$24-N863)/Projection!$C$4-Projection!$E$21)*EXP($C$5+SQRT($C$4)*E863)^0.5</f>
        <v/>
      </c>
      <c r="P863" s="17">
        <f>O863*EXP($C$5+SQRT($C$4)*F863)+(Projection!$F$20+MAX(0,Projection!$E$24-O863)/Projection!$C$4-Projection!$F$21)*EXP($C$5+SQRT($C$4)*F863)^0.5</f>
        <v/>
      </c>
      <c r="Q863" s="17">
        <f>P863*EXP($C$5+SQRT($C$4)*G863)+(Projection!$G$20+MAX(0,Projection!$F$24-P863)/Projection!$C$4-Projection!$G$21)*EXP($C$5+SQRT($C$4)*G863)^0.5</f>
        <v/>
      </c>
      <c r="R863" s="17">
        <f>Q863*EXP($C$5+SQRT($C$4)*H863)+(Projection!$H$20+MAX(0,Projection!$G$24-Q863)/Projection!$C$4-Projection!$H$21)*EXP($C$5+SQRT($C$4)*H863)^0.5</f>
        <v/>
      </c>
      <c r="S863" s="17">
        <f>R863*EXP($C$5+SQRT($C$4)*I863)+(Projection!$I$20+MAX(0,Projection!$H$24-R863)/Projection!$C$4-Projection!$I$21)*EXP($C$5+SQRT($C$4)*I863)^0.5</f>
        <v/>
      </c>
      <c r="T863" s="17">
        <f>S863*EXP($C$5+SQRT($C$4)*J863)+(Projection!$J$20+MAX(0,Projection!$I$24-S863)/Projection!$C$4-Projection!$J$21)*EXP($C$5+SQRT($C$4)*J863)^0.5</f>
        <v/>
      </c>
      <c r="U863" s="17">
        <f>T863*EXP($C$5+SQRT($C$4)*K863)+(Projection!$K$20+MAX(0,Projection!$J$24-T863)/Projection!$C$4-Projection!$K$21)*EXP($C$5+SQRT($C$4)*K863)^0.5</f>
        <v/>
      </c>
      <c r="V863" s="17">
        <f>U863*EXP($C$5+SQRT($C$4)*L863)+(Projection!$L$20+MAX(0,Projection!$K$24-U863)/Projection!$C$4-Projection!$L$21)*EXP($C$5+SQRT($C$4)*L863)^0.5</f>
        <v/>
      </c>
      <c r="W863" s="13">
        <f>M863/Projection!$C$24</f>
        <v/>
      </c>
      <c r="X863" s="13">
        <f>N863/Projection!$D$24</f>
        <v/>
      </c>
      <c r="Y863" s="13">
        <f>O863/Projection!$E$24</f>
        <v/>
      </c>
      <c r="Z863" s="13">
        <f>P863/Projection!$F$24</f>
        <v/>
      </c>
      <c r="AA863" s="13">
        <f>Q863/Projection!$G$24</f>
        <v/>
      </c>
      <c r="AB863" s="13">
        <f>R863/Projection!$H$24</f>
        <v/>
      </c>
      <c r="AC863" s="13">
        <f>S863/Projection!$I$24</f>
        <v/>
      </c>
      <c r="AD863" s="13">
        <f>T863/Projection!$J$24</f>
        <v/>
      </c>
      <c r="AE863" s="13">
        <f>U863/Projection!$K$24</f>
        <v/>
      </c>
      <c r="AF863" s="13">
        <f>V863/Projection!$L$24</f>
        <v/>
      </c>
      <c r="AG863" s="13">
        <f>MIN(W863:AF863)</f>
        <v/>
      </c>
    </row>
    <row r="864">
      <c r="B864" s="2" t="n">
        <v>851</v>
      </c>
      <c r="C864" s="20" t="n">
        <v>-1.699092</v>
      </c>
      <c r="D864" s="20" t="n">
        <v>-0.853392</v>
      </c>
      <c r="E864" s="20" t="n">
        <v>-1.392285</v>
      </c>
      <c r="F864" s="20" t="n">
        <v>1.156622</v>
      </c>
      <c r="G864" s="20" t="n">
        <v>0.44651</v>
      </c>
      <c r="H864" s="20" t="n">
        <v>1.870515</v>
      </c>
      <c r="I864" s="20" t="n">
        <v>-0.872974</v>
      </c>
      <c r="J864" s="20" t="n">
        <v>0.175994</v>
      </c>
      <c r="K864" s="20" t="n">
        <v>0.671502</v>
      </c>
      <c r="L864" s="20" t="n">
        <v>-1.355015</v>
      </c>
      <c r="M864" s="17">
        <f>Projection!$C$13*EXP($C$5+SQRT($C$4)*C864)+(Projection!$C$20+MAX(0,Projection!$C$14-Projection!$C$13)/Projection!$C$4-Projection!$C$21)*EXP($C$5+SQRT($C$4)*C864)^0.5</f>
        <v/>
      </c>
      <c r="N864" s="17">
        <f>M864*EXP($C$5+SQRT($C$4)*D864)+(Projection!$D$20+MAX(0,Projection!$C$24-M864)/Projection!$C$4-Projection!$D$21)*EXP($C$5+SQRT($C$4)*D864)^0.5</f>
        <v/>
      </c>
      <c r="O864" s="17">
        <f>N864*EXP($C$5+SQRT($C$4)*E864)+(Projection!$E$20+MAX(0,Projection!$D$24-N864)/Projection!$C$4-Projection!$E$21)*EXP($C$5+SQRT($C$4)*E864)^0.5</f>
        <v/>
      </c>
      <c r="P864" s="17">
        <f>O864*EXP($C$5+SQRT($C$4)*F864)+(Projection!$F$20+MAX(0,Projection!$E$24-O864)/Projection!$C$4-Projection!$F$21)*EXP($C$5+SQRT($C$4)*F864)^0.5</f>
        <v/>
      </c>
      <c r="Q864" s="17">
        <f>P864*EXP($C$5+SQRT($C$4)*G864)+(Projection!$G$20+MAX(0,Projection!$F$24-P864)/Projection!$C$4-Projection!$G$21)*EXP($C$5+SQRT($C$4)*G864)^0.5</f>
        <v/>
      </c>
      <c r="R864" s="17">
        <f>Q864*EXP($C$5+SQRT($C$4)*H864)+(Projection!$H$20+MAX(0,Projection!$G$24-Q864)/Projection!$C$4-Projection!$H$21)*EXP($C$5+SQRT($C$4)*H864)^0.5</f>
        <v/>
      </c>
      <c r="S864" s="17">
        <f>R864*EXP($C$5+SQRT($C$4)*I864)+(Projection!$I$20+MAX(0,Projection!$H$24-R864)/Projection!$C$4-Projection!$I$21)*EXP($C$5+SQRT($C$4)*I864)^0.5</f>
        <v/>
      </c>
      <c r="T864" s="17">
        <f>S864*EXP($C$5+SQRT($C$4)*J864)+(Projection!$J$20+MAX(0,Projection!$I$24-S864)/Projection!$C$4-Projection!$J$21)*EXP($C$5+SQRT($C$4)*J864)^0.5</f>
        <v/>
      </c>
      <c r="U864" s="17">
        <f>T864*EXP($C$5+SQRT($C$4)*K864)+(Projection!$K$20+MAX(0,Projection!$J$24-T864)/Projection!$C$4-Projection!$K$21)*EXP($C$5+SQRT($C$4)*K864)^0.5</f>
        <v/>
      </c>
      <c r="V864" s="17">
        <f>U864*EXP($C$5+SQRT($C$4)*L864)+(Projection!$L$20+MAX(0,Projection!$K$24-U864)/Projection!$C$4-Projection!$L$21)*EXP($C$5+SQRT($C$4)*L864)^0.5</f>
        <v/>
      </c>
      <c r="W864" s="13">
        <f>M864/Projection!$C$24</f>
        <v/>
      </c>
      <c r="X864" s="13">
        <f>N864/Projection!$D$24</f>
        <v/>
      </c>
      <c r="Y864" s="13">
        <f>O864/Projection!$E$24</f>
        <v/>
      </c>
      <c r="Z864" s="13">
        <f>P864/Projection!$F$24</f>
        <v/>
      </c>
      <c r="AA864" s="13">
        <f>Q864/Projection!$G$24</f>
        <v/>
      </c>
      <c r="AB864" s="13">
        <f>R864/Projection!$H$24</f>
        <v/>
      </c>
      <c r="AC864" s="13">
        <f>S864/Projection!$I$24</f>
        <v/>
      </c>
      <c r="AD864" s="13">
        <f>T864/Projection!$J$24</f>
        <v/>
      </c>
      <c r="AE864" s="13">
        <f>U864/Projection!$K$24</f>
        <v/>
      </c>
      <c r="AF864" s="13">
        <f>V864/Projection!$L$24</f>
        <v/>
      </c>
      <c r="AG864" s="13">
        <f>MIN(W864:AF864)</f>
        <v/>
      </c>
    </row>
    <row r="865">
      <c r="B865" s="2" t="n">
        <v>852</v>
      </c>
      <c r="C865" s="20" t="n">
        <v>1.261054</v>
      </c>
      <c r="D865" s="20" t="n">
        <v>0.783462</v>
      </c>
      <c r="E865" s="20" t="n">
        <v>0.948647</v>
      </c>
      <c r="F865" s="20" t="n">
        <v>-2.606023</v>
      </c>
      <c r="G865" s="20" t="n">
        <v>-1.852071</v>
      </c>
      <c r="H865" s="20" t="n">
        <v>0.179396</v>
      </c>
      <c r="I865" s="20" t="n">
        <v>0.336955</v>
      </c>
      <c r="J865" s="20" t="n">
        <v>-0.014289</v>
      </c>
      <c r="K865" s="20" t="n">
        <v>0.935465</v>
      </c>
      <c r="L865" s="20" t="n">
        <v>-0.586</v>
      </c>
      <c r="M865" s="17">
        <f>Projection!$C$13*EXP($C$5+SQRT($C$4)*C865)+(Projection!$C$20+MAX(0,Projection!$C$14-Projection!$C$13)/Projection!$C$4-Projection!$C$21)*EXP($C$5+SQRT($C$4)*C865)^0.5</f>
        <v/>
      </c>
      <c r="N865" s="17">
        <f>M865*EXP($C$5+SQRT($C$4)*D865)+(Projection!$D$20+MAX(0,Projection!$C$24-M865)/Projection!$C$4-Projection!$D$21)*EXP($C$5+SQRT($C$4)*D865)^0.5</f>
        <v/>
      </c>
      <c r="O865" s="17">
        <f>N865*EXP($C$5+SQRT($C$4)*E865)+(Projection!$E$20+MAX(0,Projection!$D$24-N865)/Projection!$C$4-Projection!$E$21)*EXP($C$5+SQRT($C$4)*E865)^0.5</f>
        <v/>
      </c>
      <c r="P865" s="17">
        <f>O865*EXP($C$5+SQRT($C$4)*F865)+(Projection!$F$20+MAX(0,Projection!$E$24-O865)/Projection!$C$4-Projection!$F$21)*EXP($C$5+SQRT($C$4)*F865)^0.5</f>
        <v/>
      </c>
      <c r="Q865" s="17">
        <f>P865*EXP($C$5+SQRT($C$4)*G865)+(Projection!$G$20+MAX(0,Projection!$F$24-P865)/Projection!$C$4-Projection!$G$21)*EXP($C$5+SQRT($C$4)*G865)^0.5</f>
        <v/>
      </c>
      <c r="R865" s="17">
        <f>Q865*EXP($C$5+SQRT($C$4)*H865)+(Projection!$H$20+MAX(0,Projection!$G$24-Q865)/Projection!$C$4-Projection!$H$21)*EXP($C$5+SQRT($C$4)*H865)^0.5</f>
        <v/>
      </c>
      <c r="S865" s="17">
        <f>R865*EXP($C$5+SQRT($C$4)*I865)+(Projection!$I$20+MAX(0,Projection!$H$24-R865)/Projection!$C$4-Projection!$I$21)*EXP($C$5+SQRT($C$4)*I865)^0.5</f>
        <v/>
      </c>
      <c r="T865" s="17">
        <f>S865*EXP($C$5+SQRT($C$4)*J865)+(Projection!$J$20+MAX(0,Projection!$I$24-S865)/Projection!$C$4-Projection!$J$21)*EXP($C$5+SQRT($C$4)*J865)^0.5</f>
        <v/>
      </c>
      <c r="U865" s="17">
        <f>T865*EXP($C$5+SQRT($C$4)*K865)+(Projection!$K$20+MAX(0,Projection!$J$24-T865)/Projection!$C$4-Projection!$K$21)*EXP($C$5+SQRT($C$4)*K865)^0.5</f>
        <v/>
      </c>
      <c r="V865" s="17">
        <f>U865*EXP($C$5+SQRT($C$4)*L865)+(Projection!$L$20+MAX(0,Projection!$K$24-U865)/Projection!$C$4-Projection!$L$21)*EXP($C$5+SQRT($C$4)*L865)^0.5</f>
        <v/>
      </c>
      <c r="W865" s="13">
        <f>M865/Projection!$C$24</f>
        <v/>
      </c>
      <c r="X865" s="13">
        <f>N865/Projection!$D$24</f>
        <v/>
      </c>
      <c r="Y865" s="13">
        <f>O865/Projection!$E$24</f>
        <v/>
      </c>
      <c r="Z865" s="13">
        <f>P865/Projection!$F$24</f>
        <v/>
      </c>
      <c r="AA865" s="13">
        <f>Q865/Projection!$G$24</f>
        <v/>
      </c>
      <c r="AB865" s="13">
        <f>R865/Projection!$H$24</f>
        <v/>
      </c>
      <c r="AC865" s="13">
        <f>S865/Projection!$I$24</f>
        <v/>
      </c>
      <c r="AD865" s="13">
        <f>T865/Projection!$J$24</f>
        <v/>
      </c>
      <c r="AE865" s="13">
        <f>U865/Projection!$K$24</f>
        <v/>
      </c>
      <c r="AF865" s="13">
        <f>V865/Projection!$L$24</f>
        <v/>
      </c>
      <c r="AG865" s="13">
        <f>MIN(W865:AF865)</f>
        <v/>
      </c>
    </row>
    <row r="866">
      <c r="B866" s="2" t="n">
        <v>853</v>
      </c>
      <c r="C866" s="20" t="n">
        <v>-0.154673</v>
      </c>
      <c r="D866" s="20" t="n">
        <v>-1.517133</v>
      </c>
      <c r="E866" s="20" t="n">
        <v>-1.416707</v>
      </c>
      <c r="F866" s="20" t="n">
        <v>1.061331</v>
      </c>
      <c r="G866" s="20" t="n">
        <v>-2.161795</v>
      </c>
      <c r="H866" s="20" t="n">
        <v>-1.024657</v>
      </c>
      <c r="I866" s="20" t="n">
        <v>0.973012</v>
      </c>
      <c r="J866" s="20" t="n">
        <v>-1.106724</v>
      </c>
      <c r="K866" s="20" t="n">
        <v>0.372421</v>
      </c>
      <c r="L866" s="20" t="n">
        <v>-0.842767</v>
      </c>
      <c r="M866" s="17">
        <f>Projection!$C$13*EXP($C$5+SQRT($C$4)*C866)+(Projection!$C$20+MAX(0,Projection!$C$14-Projection!$C$13)/Projection!$C$4-Projection!$C$21)*EXP($C$5+SQRT($C$4)*C866)^0.5</f>
        <v/>
      </c>
      <c r="N866" s="17">
        <f>M866*EXP($C$5+SQRT($C$4)*D866)+(Projection!$D$20+MAX(0,Projection!$C$24-M866)/Projection!$C$4-Projection!$D$21)*EXP($C$5+SQRT($C$4)*D866)^0.5</f>
        <v/>
      </c>
      <c r="O866" s="17">
        <f>N866*EXP($C$5+SQRT($C$4)*E866)+(Projection!$E$20+MAX(0,Projection!$D$24-N866)/Projection!$C$4-Projection!$E$21)*EXP($C$5+SQRT($C$4)*E866)^0.5</f>
        <v/>
      </c>
      <c r="P866" s="17">
        <f>O866*EXP($C$5+SQRT($C$4)*F866)+(Projection!$F$20+MAX(0,Projection!$E$24-O866)/Projection!$C$4-Projection!$F$21)*EXP($C$5+SQRT($C$4)*F866)^0.5</f>
        <v/>
      </c>
      <c r="Q866" s="17">
        <f>P866*EXP($C$5+SQRT($C$4)*G866)+(Projection!$G$20+MAX(0,Projection!$F$24-P866)/Projection!$C$4-Projection!$G$21)*EXP($C$5+SQRT($C$4)*G866)^0.5</f>
        <v/>
      </c>
      <c r="R866" s="17">
        <f>Q866*EXP($C$5+SQRT($C$4)*H866)+(Projection!$H$20+MAX(0,Projection!$G$24-Q866)/Projection!$C$4-Projection!$H$21)*EXP($C$5+SQRT($C$4)*H866)^0.5</f>
        <v/>
      </c>
      <c r="S866" s="17">
        <f>R866*EXP($C$5+SQRT($C$4)*I866)+(Projection!$I$20+MAX(0,Projection!$H$24-R866)/Projection!$C$4-Projection!$I$21)*EXP($C$5+SQRT($C$4)*I866)^0.5</f>
        <v/>
      </c>
      <c r="T866" s="17">
        <f>S866*EXP($C$5+SQRT($C$4)*J866)+(Projection!$J$20+MAX(0,Projection!$I$24-S866)/Projection!$C$4-Projection!$J$21)*EXP($C$5+SQRT($C$4)*J866)^0.5</f>
        <v/>
      </c>
      <c r="U866" s="17">
        <f>T866*EXP($C$5+SQRT($C$4)*K866)+(Projection!$K$20+MAX(0,Projection!$J$24-T866)/Projection!$C$4-Projection!$K$21)*EXP($C$5+SQRT($C$4)*K866)^0.5</f>
        <v/>
      </c>
      <c r="V866" s="17">
        <f>U866*EXP($C$5+SQRT($C$4)*L866)+(Projection!$L$20+MAX(0,Projection!$K$24-U866)/Projection!$C$4-Projection!$L$21)*EXP($C$5+SQRT($C$4)*L866)^0.5</f>
        <v/>
      </c>
      <c r="W866" s="13">
        <f>M866/Projection!$C$24</f>
        <v/>
      </c>
      <c r="X866" s="13">
        <f>N866/Projection!$D$24</f>
        <v/>
      </c>
      <c r="Y866" s="13">
        <f>O866/Projection!$E$24</f>
        <v/>
      </c>
      <c r="Z866" s="13">
        <f>P866/Projection!$F$24</f>
        <v/>
      </c>
      <c r="AA866" s="13">
        <f>Q866/Projection!$G$24</f>
        <v/>
      </c>
      <c r="AB866" s="13">
        <f>R866/Projection!$H$24</f>
        <v/>
      </c>
      <c r="AC866" s="13">
        <f>S866/Projection!$I$24</f>
        <v/>
      </c>
      <c r="AD866" s="13">
        <f>T866/Projection!$J$24</f>
        <v/>
      </c>
      <c r="AE866" s="13">
        <f>U866/Projection!$K$24</f>
        <v/>
      </c>
      <c r="AF866" s="13">
        <f>V866/Projection!$L$24</f>
        <v/>
      </c>
      <c r="AG866" s="13">
        <f>MIN(W866:AF866)</f>
        <v/>
      </c>
    </row>
    <row r="867">
      <c r="B867" s="2" t="n">
        <v>854</v>
      </c>
      <c r="C867" s="20" t="n">
        <v>0.968749</v>
      </c>
      <c r="D867" s="20" t="n">
        <v>0.13701</v>
      </c>
      <c r="E867" s="20" t="n">
        <v>0.44219</v>
      </c>
      <c r="F867" s="20" t="n">
        <v>1.393537</v>
      </c>
      <c r="G867" s="20" t="n">
        <v>-0.023771</v>
      </c>
      <c r="H867" s="20" t="n">
        <v>-0.809621</v>
      </c>
      <c r="I867" s="20" t="n">
        <v>-0.343701</v>
      </c>
      <c r="J867" s="20" t="n">
        <v>0.55585</v>
      </c>
      <c r="K867" s="20" t="n">
        <v>-0.219514</v>
      </c>
      <c r="L867" s="20" t="n">
        <v>-0.245038</v>
      </c>
      <c r="M867" s="17">
        <f>Projection!$C$13*EXP($C$5+SQRT($C$4)*C867)+(Projection!$C$20+MAX(0,Projection!$C$14-Projection!$C$13)/Projection!$C$4-Projection!$C$21)*EXP($C$5+SQRT($C$4)*C867)^0.5</f>
        <v/>
      </c>
      <c r="N867" s="17">
        <f>M867*EXP($C$5+SQRT($C$4)*D867)+(Projection!$D$20+MAX(0,Projection!$C$24-M867)/Projection!$C$4-Projection!$D$21)*EXP($C$5+SQRT($C$4)*D867)^0.5</f>
        <v/>
      </c>
      <c r="O867" s="17">
        <f>N867*EXP($C$5+SQRT($C$4)*E867)+(Projection!$E$20+MAX(0,Projection!$D$24-N867)/Projection!$C$4-Projection!$E$21)*EXP($C$5+SQRT($C$4)*E867)^0.5</f>
        <v/>
      </c>
      <c r="P867" s="17">
        <f>O867*EXP($C$5+SQRT($C$4)*F867)+(Projection!$F$20+MAX(0,Projection!$E$24-O867)/Projection!$C$4-Projection!$F$21)*EXP($C$5+SQRT($C$4)*F867)^0.5</f>
        <v/>
      </c>
      <c r="Q867" s="17">
        <f>P867*EXP($C$5+SQRT($C$4)*G867)+(Projection!$G$20+MAX(0,Projection!$F$24-P867)/Projection!$C$4-Projection!$G$21)*EXP($C$5+SQRT($C$4)*G867)^0.5</f>
        <v/>
      </c>
      <c r="R867" s="17">
        <f>Q867*EXP($C$5+SQRT($C$4)*H867)+(Projection!$H$20+MAX(0,Projection!$G$24-Q867)/Projection!$C$4-Projection!$H$21)*EXP($C$5+SQRT($C$4)*H867)^0.5</f>
        <v/>
      </c>
      <c r="S867" s="17">
        <f>R867*EXP($C$5+SQRT($C$4)*I867)+(Projection!$I$20+MAX(0,Projection!$H$24-R867)/Projection!$C$4-Projection!$I$21)*EXP($C$5+SQRT($C$4)*I867)^0.5</f>
        <v/>
      </c>
      <c r="T867" s="17">
        <f>S867*EXP($C$5+SQRT($C$4)*J867)+(Projection!$J$20+MAX(0,Projection!$I$24-S867)/Projection!$C$4-Projection!$J$21)*EXP($C$5+SQRT($C$4)*J867)^0.5</f>
        <v/>
      </c>
      <c r="U867" s="17">
        <f>T867*EXP($C$5+SQRT($C$4)*K867)+(Projection!$K$20+MAX(0,Projection!$J$24-T867)/Projection!$C$4-Projection!$K$21)*EXP($C$5+SQRT($C$4)*K867)^0.5</f>
        <v/>
      </c>
      <c r="V867" s="17">
        <f>U867*EXP($C$5+SQRT($C$4)*L867)+(Projection!$L$20+MAX(0,Projection!$K$24-U867)/Projection!$C$4-Projection!$L$21)*EXP($C$5+SQRT($C$4)*L867)^0.5</f>
        <v/>
      </c>
      <c r="W867" s="13">
        <f>M867/Projection!$C$24</f>
        <v/>
      </c>
      <c r="X867" s="13">
        <f>N867/Projection!$D$24</f>
        <v/>
      </c>
      <c r="Y867" s="13">
        <f>O867/Projection!$E$24</f>
        <v/>
      </c>
      <c r="Z867" s="13">
        <f>P867/Projection!$F$24</f>
        <v/>
      </c>
      <c r="AA867" s="13">
        <f>Q867/Projection!$G$24</f>
        <v/>
      </c>
      <c r="AB867" s="13">
        <f>R867/Projection!$H$24</f>
        <v/>
      </c>
      <c r="AC867" s="13">
        <f>S867/Projection!$I$24</f>
        <v/>
      </c>
      <c r="AD867" s="13">
        <f>T867/Projection!$J$24</f>
        <v/>
      </c>
      <c r="AE867" s="13">
        <f>U867/Projection!$K$24</f>
        <v/>
      </c>
      <c r="AF867" s="13">
        <f>V867/Projection!$L$24</f>
        <v/>
      </c>
      <c r="AG867" s="13">
        <f>MIN(W867:AF867)</f>
        <v/>
      </c>
    </row>
    <row r="868">
      <c r="B868" s="2" t="n">
        <v>855</v>
      </c>
      <c r="C868" s="20" t="n">
        <v>0.895846</v>
      </c>
      <c r="D868" s="20" t="n">
        <v>-0.129881</v>
      </c>
      <c r="E868" s="20" t="n">
        <v>1.120926</v>
      </c>
      <c r="F868" s="20" t="n">
        <v>-0.042754</v>
      </c>
      <c r="G868" s="20" t="n">
        <v>0.123945</v>
      </c>
      <c r="H868" s="20" t="n">
        <v>-0.106254</v>
      </c>
      <c r="I868" s="20" t="n">
        <v>0.35524</v>
      </c>
      <c r="J868" s="20" t="n">
        <v>1.000569</v>
      </c>
      <c r="K868" s="20" t="n">
        <v>-0.495768</v>
      </c>
      <c r="L868" s="20" t="n">
        <v>-1.439129</v>
      </c>
      <c r="M868" s="17">
        <f>Projection!$C$13*EXP($C$5+SQRT($C$4)*C868)+(Projection!$C$20+MAX(0,Projection!$C$14-Projection!$C$13)/Projection!$C$4-Projection!$C$21)*EXP($C$5+SQRT($C$4)*C868)^0.5</f>
        <v/>
      </c>
      <c r="N868" s="17">
        <f>M868*EXP($C$5+SQRT($C$4)*D868)+(Projection!$D$20+MAX(0,Projection!$C$24-M868)/Projection!$C$4-Projection!$D$21)*EXP($C$5+SQRT($C$4)*D868)^0.5</f>
        <v/>
      </c>
      <c r="O868" s="17">
        <f>N868*EXP($C$5+SQRT($C$4)*E868)+(Projection!$E$20+MAX(0,Projection!$D$24-N868)/Projection!$C$4-Projection!$E$21)*EXP($C$5+SQRT($C$4)*E868)^0.5</f>
        <v/>
      </c>
      <c r="P868" s="17">
        <f>O868*EXP($C$5+SQRT($C$4)*F868)+(Projection!$F$20+MAX(0,Projection!$E$24-O868)/Projection!$C$4-Projection!$F$21)*EXP($C$5+SQRT($C$4)*F868)^0.5</f>
        <v/>
      </c>
      <c r="Q868" s="17">
        <f>P868*EXP($C$5+SQRT($C$4)*G868)+(Projection!$G$20+MAX(0,Projection!$F$24-P868)/Projection!$C$4-Projection!$G$21)*EXP($C$5+SQRT($C$4)*G868)^0.5</f>
        <v/>
      </c>
      <c r="R868" s="17">
        <f>Q868*EXP($C$5+SQRT($C$4)*H868)+(Projection!$H$20+MAX(0,Projection!$G$24-Q868)/Projection!$C$4-Projection!$H$21)*EXP($C$5+SQRT($C$4)*H868)^0.5</f>
        <v/>
      </c>
      <c r="S868" s="17">
        <f>R868*EXP($C$5+SQRT($C$4)*I868)+(Projection!$I$20+MAX(0,Projection!$H$24-R868)/Projection!$C$4-Projection!$I$21)*EXP($C$5+SQRT($C$4)*I868)^0.5</f>
        <v/>
      </c>
      <c r="T868" s="17">
        <f>S868*EXP($C$5+SQRT($C$4)*J868)+(Projection!$J$20+MAX(0,Projection!$I$24-S868)/Projection!$C$4-Projection!$J$21)*EXP($C$5+SQRT($C$4)*J868)^0.5</f>
        <v/>
      </c>
      <c r="U868" s="17">
        <f>T868*EXP($C$5+SQRT($C$4)*K868)+(Projection!$K$20+MAX(0,Projection!$J$24-T868)/Projection!$C$4-Projection!$K$21)*EXP($C$5+SQRT($C$4)*K868)^0.5</f>
        <v/>
      </c>
      <c r="V868" s="17">
        <f>U868*EXP($C$5+SQRT($C$4)*L868)+(Projection!$L$20+MAX(0,Projection!$K$24-U868)/Projection!$C$4-Projection!$L$21)*EXP($C$5+SQRT($C$4)*L868)^0.5</f>
        <v/>
      </c>
      <c r="W868" s="13">
        <f>M868/Projection!$C$24</f>
        <v/>
      </c>
      <c r="X868" s="13">
        <f>N868/Projection!$D$24</f>
        <v/>
      </c>
      <c r="Y868" s="13">
        <f>O868/Projection!$E$24</f>
        <v/>
      </c>
      <c r="Z868" s="13">
        <f>P868/Projection!$F$24</f>
        <v/>
      </c>
      <c r="AA868" s="13">
        <f>Q868/Projection!$G$24</f>
        <v/>
      </c>
      <c r="AB868" s="13">
        <f>R868/Projection!$H$24</f>
        <v/>
      </c>
      <c r="AC868" s="13">
        <f>S868/Projection!$I$24</f>
        <v/>
      </c>
      <c r="AD868" s="13">
        <f>T868/Projection!$J$24</f>
        <v/>
      </c>
      <c r="AE868" s="13">
        <f>U868/Projection!$K$24</f>
        <v/>
      </c>
      <c r="AF868" s="13">
        <f>V868/Projection!$L$24</f>
        <v/>
      </c>
      <c r="AG868" s="13">
        <f>MIN(W868:AF868)</f>
        <v/>
      </c>
    </row>
    <row r="869">
      <c r="B869" s="2" t="n">
        <v>856</v>
      </c>
      <c r="C869" s="20" t="n">
        <v>-1.846587</v>
      </c>
      <c r="D869" s="20" t="n">
        <v>0.14902</v>
      </c>
      <c r="E869" s="20" t="n">
        <v>-1.879423</v>
      </c>
      <c r="F869" s="20" t="n">
        <v>-1.203648</v>
      </c>
      <c r="G869" s="20" t="n">
        <v>0.861581</v>
      </c>
      <c r="H869" s="20" t="n">
        <v>0.08404200000000001</v>
      </c>
      <c r="I869" s="20" t="n">
        <v>-1.284335</v>
      </c>
      <c r="J869" s="20" t="n">
        <v>0.303488</v>
      </c>
      <c r="K869" s="20" t="n">
        <v>-0.223249</v>
      </c>
      <c r="L869" s="20" t="n">
        <v>1.232779</v>
      </c>
      <c r="M869" s="17">
        <f>Projection!$C$13*EXP($C$5+SQRT($C$4)*C869)+(Projection!$C$20+MAX(0,Projection!$C$14-Projection!$C$13)/Projection!$C$4-Projection!$C$21)*EXP($C$5+SQRT($C$4)*C869)^0.5</f>
        <v/>
      </c>
      <c r="N869" s="17">
        <f>M869*EXP($C$5+SQRT($C$4)*D869)+(Projection!$D$20+MAX(0,Projection!$C$24-M869)/Projection!$C$4-Projection!$D$21)*EXP($C$5+SQRT($C$4)*D869)^0.5</f>
        <v/>
      </c>
      <c r="O869" s="17">
        <f>N869*EXP($C$5+SQRT($C$4)*E869)+(Projection!$E$20+MAX(0,Projection!$D$24-N869)/Projection!$C$4-Projection!$E$21)*EXP($C$5+SQRT($C$4)*E869)^0.5</f>
        <v/>
      </c>
      <c r="P869" s="17">
        <f>O869*EXP($C$5+SQRT($C$4)*F869)+(Projection!$F$20+MAX(0,Projection!$E$24-O869)/Projection!$C$4-Projection!$F$21)*EXP($C$5+SQRT($C$4)*F869)^0.5</f>
        <v/>
      </c>
      <c r="Q869" s="17">
        <f>P869*EXP($C$5+SQRT($C$4)*G869)+(Projection!$G$20+MAX(0,Projection!$F$24-P869)/Projection!$C$4-Projection!$G$21)*EXP($C$5+SQRT($C$4)*G869)^0.5</f>
        <v/>
      </c>
      <c r="R869" s="17">
        <f>Q869*EXP($C$5+SQRT($C$4)*H869)+(Projection!$H$20+MAX(0,Projection!$G$24-Q869)/Projection!$C$4-Projection!$H$21)*EXP($C$5+SQRT($C$4)*H869)^0.5</f>
        <v/>
      </c>
      <c r="S869" s="17">
        <f>R869*EXP($C$5+SQRT($C$4)*I869)+(Projection!$I$20+MAX(0,Projection!$H$24-R869)/Projection!$C$4-Projection!$I$21)*EXP($C$5+SQRT($C$4)*I869)^0.5</f>
        <v/>
      </c>
      <c r="T869" s="17">
        <f>S869*EXP($C$5+SQRT($C$4)*J869)+(Projection!$J$20+MAX(0,Projection!$I$24-S869)/Projection!$C$4-Projection!$J$21)*EXP($C$5+SQRT($C$4)*J869)^0.5</f>
        <v/>
      </c>
      <c r="U869" s="17">
        <f>T869*EXP($C$5+SQRT($C$4)*K869)+(Projection!$K$20+MAX(0,Projection!$J$24-T869)/Projection!$C$4-Projection!$K$21)*EXP($C$5+SQRT($C$4)*K869)^0.5</f>
        <v/>
      </c>
      <c r="V869" s="17">
        <f>U869*EXP($C$5+SQRT($C$4)*L869)+(Projection!$L$20+MAX(0,Projection!$K$24-U869)/Projection!$C$4-Projection!$L$21)*EXP($C$5+SQRT($C$4)*L869)^0.5</f>
        <v/>
      </c>
      <c r="W869" s="13">
        <f>M869/Projection!$C$24</f>
        <v/>
      </c>
      <c r="X869" s="13">
        <f>N869/Projection!$D$24</f>
        <v/>
      </c>
      <c r="Y869" s="13">
        <f>O869/Projection!$E$24</f>
        <v/>
      </c>
      <c r="Z869" s="13">
        <f>P869/Projection!$F$24</f>
        <v/>
      </c>
      <c r="AA869" s="13">
        <f>Q869/Projection!$G$24</f>
        <v/>
      </c>
      <c r="AB869" s="13">
        <f>R869/Projection!$H$24</f>
        <v/>
      </c>
      <c r="AC869" s="13">
        <f>S869/Projection!$I$24</f>
        <v/>
      </c>
      <c r="AD869" s="13">
        <f>T869/Projection!$J$24</f>
        <v/>
      </c>
      <c r="AE869" s="13">
        <f>U869/Projection!$K$24</f>
        <v/>
      </c>
      <c r="AF869" s="13">
        <f>V869/Projection!$L$24</f>
        <v/>
      </c>
      <c r="AG869" s="13">
        <f>MIN(W869:AF869)</f>
        <v/>
      </c>
    </row>
    <row r="870">
      <c r="B870" s="2" t="n">
        <v>857</v>
      </c>
      <c r="C870" s="20" t="n">
        <v>0.89077</v>
      </c>
      <c r="D870" s="20" t="n">
        <v>-0.40969</v>
      </c>
      <c r="E870" s="20" t="n">
        <v>0.78193</v>
      </c>
      <c r="F870" s="20" t="n">
        <v>0.893112</v>
      </c>
      <c r="G870" s="20" t="n">
        <v>1.425424</v>
      </c>
      <c r="H870" s="20" t="n">
        <v>-0.827507</v>
      </c>
      <c r="I870" s="20" t="n">
        <v>1.102941</v>
      </c>
      <c r="J870" s="20" t="n">
        <v>-2.013718</v>
      </c>
      <c r="K870" s="20" t="n">
        <v>-0.398616</v>
      </c>
      <c r="L870" s="20" t="n">
        <v>-2.149567</v>
      </c>
      <c r="M870" s="17">
        <f>Projection!$C$13*EXP($C$5+SQRT($C$4)*C870)+(Projection!$C$20+MAX(0,Projection!$C$14-Projection!$C$13)/Projection!$C$4-Projection!$C$21)*EXP($C$5+SQRT($C$4)*C870)^0.5</f>
        <v/>
      </c>
      <c r="N870" s="17">
        <f>M870*EXP($C$5+SQRT($C$4)*D870)+(Projection!$D$20+MAX(0,Projection!$C$24-M870)/Projection!$C$4-Projection!$D$21)*EXP($C$5+SQRT($C$4)*D870)^0.5</f>
        <v/>
      </c>
      <c r="O870" s="17">
        <f>N870*EXP($C$5+SQRT($C$4)*E870)+(Projection!$E$20+MAX(0,Projection!$D$24-N870)/Projection!$C$4-Projection!$E$21)*EXP($C$5+SQRT($C$4)*E870)^0.5</f>
        <v/>
      </c>
      <c r="P870" s="17">
        <f>O870*EXP($C$5+SQRT($C$4)*F870)+(Projection!$F$20+MAX(0,Projection!$E$24-O870)/Projection!$C$4-Projection!$F$21)*EXP($C$5+SQRT($C$4)*F870)^0.5</f>
        <v/>
      </c>
      <c r="Q870" s="17">
        <f>P870*EXP($C$5+SQRT($C$4)*G870)+(Projection!$G$20+MAX(0,Projection!$F$24-P870)/Projection!$C$4-Projection!$G$21)*EXP($C$5+SQRT($C$4)*G870)^0.5</f>
        <v/>
      </c>
      <c r="R870" s="17">
        <f>Q870*EXP($C$5+SQRT($C$4)*H870)+(Projection!$H$20+MAX(0,Projection!$G$24-Q870)/Projection!$C$4-Projection!$H$21)*EXP($C$5+SQRT($C$4)*H870)^0.5</f>
        <v/>
      </c>
      <c r="S870" s="17">
        <f>R870*EXP($C$5+SQRT($C$4)*I870)+(Projection!$I$20+MAX(0,Projection!$H$24-R870)/Projection!$C$4-Projection!$I$21)*EXP($C$5+SQRT($C$4)*I870)^0.5</f>
        <v/>
      </c>
      <c r="T870" s="17">
        <f>S870*EXP($C$5+SQRT($C$4)*J870)+(Projection!$J$20+MAX(0,Projection!$I$24-S870)/Projection!$C$4-Projection!$J$21)*EXP($C$5+SQRT($C$4)*J870)^0.5</f>
        <v/>
      </c>
      <c r="U870" s="17">
        <f>T870*EXP($C$5+SQRT($C$4)*K870)+(Projection!$K$20+MAX(0,Projection!$J$24-T870)/Projection!$C$4-Projection!$K$21)*EXP($C$5+SQRT($C$4)*K870)^0.5</f>
        <v/>
      </c>
      <c r="V870" s="17">
        <f>U870*EXP($C$5+SQRT($C$4)*L870)+(Projection!$L$20+MAX(0,Projection!$K$24-U870)/Projection!$C$4-Projection!$L$21)*EXP($C$5+SQRT($C$4)*L870)^0.5</f>
        <v/>
      </c>
      <c r="W870" s="13">
        <f>M870/Projection!$C$24</f>
        <v/>
      </c>
      <c r="X870" s="13">
        <f>N870/Projection!$D$24</f>
        <v/>
      </c>
      <c r="Y870" s="13">
        <f>O870/Projection!$E$24</f>
        <v/>
      </c>
      <c r="Z870" s="13">
        <f>P870/Projection!$F$24</f>
        <v/>
      </c>
      <c r="AA870" s="13">
        <f>Q870/Projection!$G$24</f>
        <v/>
      </c>
      <c r="AB870" s="13">
        <f>R870/Projection!$H$24</f>
        <v/>
      </c>
      <c r="AC870" s="13">
        <f>S870/Projection!$I$24</f>
        <v/>
      </c>
      <c r="AD870" s="13">
        <f>T870/Projection!$J$24</f>
        <v/>
      </c>
      <c r="AE870" s="13">
        <f>U870/Projection!$K$24</f>
        <v/>
      </c>
      <c r="AF870" s="13">
        <f>V870/Projection!$L$24</f>
        <v/>
      </c>
      <c r="AG870" s="13">
        <f>MIN(W870:AF870)</f>
        <v/>
      </c>
    </row>
    <row r="871">
      <c r="B871" s="2" t="n">
        <v>858</v>
      </c>
      <c r="C871" s="20" t="n">
        <v>0.124152</v>
      </c>
      <c r="D871" s="20" t="n">
        <v>0.5070480000000001</v>
      </c>
      <c r="E871" s="20" t="n">
        <v>1.860795</v>
      </c>
      <c r="F871" s="20" t="n">
        <v>0.153444</v>
      </c>
      <c r="G871" s="20" t="n">
        <v>0.062845</v>
      </c>
      <c r="H871" s="20" t="n">
        <v>1.759638</v>
      </c>
      <c r="I871" s="20" t="n">
        <v>-1.085462</v>
      </c>
      <c r="J871" s="20" t="n">
        <v>0.811688</v>
      </c>
      <c r="K871" s="20" t="n">
        <v>1.009838</v>
      </c>
      <c r="L871" s="20" t="n">
        <v>0.309516</v>
      </c>
      <c r="M871" s="17">
        <f>Projection!$C$13*EXP($C$5+SQRT($C$4)*C871)+(Projection!$C$20+MAX(0,Projection!$C$14-Projection!$C$13)/Projection!$C$4-Projection!$C$21)*EXP($C$5+SQRT($C$4)*C871)^0.5</f>
        <v/>
      </c>
      <c r="N871" s="17">
        <f>M871*EXP($C$5+SQRT($C$4)*D871)+(Projection!$D$20+MAX(0,Projection!$C$24-M871)/Projection!$C$4-Projection!$D$21)*EXP($C$5+SQRT($C$4)*D871)^0.5</f>
        <v/>
      </c>
      <c r="O871" s="17">
        <f>N871*EXP($C$5+SQRT($C$4)*E871)+(Projection!$E$20+MAX(0,Projection!$D$24-N871)/Projection!$C$4-Projection!$E$21)*EXP($C$5+SQRT($C$4)*E871)^0.5</f>
        <v/>
      </c>
      <c r="P871" s="17">
        <f>O871*EXP($C$5+SQRT($C$4)*F871)+(Projection!$F$20+MAX(0,Projection!$E$24-O871)/Projection!$C$4-Projection!$F$21)*EXP($C$5+SQRT($C$4)*F871)^0.5</f>
        <v/>
      </c>
      <c r="Q871" s="17">
        <f>P871*EXP($C$5+SQRT($C$4)*G871)+(Projection!$G$20+MAX(0,Projection!$F$24-P871)/Projection!$C$4-Projection!$G$21)*EXP($C$5+SQRT($C$4)*G871)^0.5</f>
        <v/>
      </c>
      <c r="R871" s="17">
        <f>Q871*EXP($C$5+SQRT($C$4)*H871)+(Projection!$H$20+MAX(0,Projection!$G$24-Q871)/Projection!$C$4-Projection!$H$21)*EXP($C$5+SQRT($C$4)*H871)^0.5</f>
        <v/>
      </c>
      <c r="S871" s="17">
        <f>R871*EXP($C$5+SQRT($C$4)*I871)+(Projection!$I$20+MAX(0,Projection!$H$24-R871)/Projection!$C$4-Projection!$I$21)*EXP($C$5+SQRT($C$4)*I871)^0.5</f>
        <v/>
      </c>
      <c r="T871" s="17">
        <f>S871*EXP($C$5+SQRT($C$4)*J871)+(Projection!$J$20+MAX(0,Projection!$I$24-S871)/Projection!$C$4-Projection!$J$21)*EXP($C$5+SQRT($C$4)*J871)^0.5</f>
        <v/>
      </c>
      <c r="U871" s="17">
        <f>T871*EXP($C$5+SQRT($C$4)*K871)+(Projection!$K$20+MAX(0,Projection!$J$24-T871)/Projection!$C$4-Projection!$K$21)*EXP($C$5+SQRT($C$4)*K871)^0.5</f>
        <v/>
      </c>
      <c r="V871" s="17">
        <f>U871*EXP($C$5+SQRT($C$4)*L871)+(Projection!$L$20+MAX(0,Projection!$K$24-U871)/Projection!$C$4-Projection!$L$21)*EXP($C$5+SQRT($C$4)*L871)^0.5</f>
        <v/>
      </c>
      <c r="W871" s="13">
        <f>M871/Projection!$C$24</f>
        <v/>
      </c>
      <c r="X871" s="13">
        <f>N871/Projection!$D$24</f>
        <v/>
      </c>
      <c r="Y871" s="13">
        <f>O871/Projection!$E$24</f>
        <v/>
      </c>
      <c r="Z871" s="13">
        <f>P871/Projection!$F$24</f>
        <v/>
      </c>
      <c r="AA871" s="13">
        <f>Q871/Projection!$G$24</f>
        <v/>
      </c>
      <c r="AB871" s="13">
        <f>R871/Projection!$H$24</f>
        <v/>
      </c>
      <c r="AC871" s="13">
        <f>S871/Projection!$I$24</f>
        <v/>
      </c>
      <c r="AD871" s="13">
        <f>T871/Projection!$J$24</f>
        <v/>
      </c>
      <c r="AE871" s="13">
        <f>U871/Projection!$K$24</f>
        <v/>
      </c>
      <c r="AF871" s="13">
        <f>V871/Projection!$L$24</f>
        <v/>
      </c>
      <c r="AG871" s="13">
        <f>MIN(W871:AF871)</f>
        <v/>
      </c>
    </row>
    <row r="872">
      <c r="B872" s="2" t="n">
        <v>859</v>
      </c>
      <c r="C872" s="20" t="n">
        <v>0.094945</v>
      </c>
      <c r="D872" s="20" t="n">
        <v>-1.62698</v>
      </c>
      <c r="E872" s="20" t="n">
        <v>0.475066</v>
      </c>
      <c r="F872" s="20" t="n">
        <v>0.428256</v>
      </c>
      <c r="G872" s="20" t="n">
        <v>0.9212</v>
      </c>
      <c r="H872" s="20" t="n">
        <v>0.172649</v>
      </c>
      <c r="I872" s="20" t="n">
        <v>-1.868688</v>
      </c>
      <c r="J872" s="20" t="n">
        <v>-0.927042</v>
      </c>
      <c r="K872" s="20" t="n">
        <v>0.08826199999999999</v>
      </c>
      <c r="L872" s="20" t="n">
        <v>1.370705</v>
      </c>
      <c r="M872" s="17">
        <f>Projection!$C$13*EXP($C$5+SQRT($C$4)*C872)+(Projection!$C$20+MAX(0,Projection!$C$14-Projection!$C$13)/Projection!$C$4-Projection!$C$21)*EXP($C$5+SQRT($C$4)*C872)^0.5</f>
        <v/>
      </c>
      <c r="N872" s="17">
        <f>M872*EXP($C$5+SQRT($C$4)*D872)+(Projection!$D$20+MAX(0,Projection!$C$24-M872)/Projection!$C$4-Projection!$D$21)*EXP($C$5+SQRT($C$4)*D872)^0.5</f>
        <v/>
      </c>
      <c r="O872" s="17">
        <f>N872*EXP($C$5+SQRT($C$4)*E872)+(Projection!$E$20+MAX(0,Projection!$D$24-N872)/Projection!$C$4-Projection!$E$21)*EXP($C$5+SQRT($C$4)*E872)^0.5</f>
        <v/>
      </c>
      <c r="P872" s="17">
        <f>O872*EXP($C$5+SQRT($C$4)*F872)+(Projection!$F$20+MAX(0,Projection!$E$24-O872)/Projection!$C$4-Projection!$F$21)*EXP($C$5+SQRT($C$4)*F872)^0.5</f>
        <v/>
      </c>
      <c r="Q872" s="17">
        <f>P872*EXP($C$5+SQRT($C$4)*G872)+(Projection!$G$20+MAX(0,Projection!$F$24-P872)/Projection!$C$4-Projection!$G$21)*EXP($C$5+SQRT($C$4)*G872)^0.5</f>
        <v/>
      </c>
      <c r="R872" s="17">
        <f>Q872*EXP($C$5+SQRT($C$4)*H872)+(Projection!$H$20+MAX(0,Projection!$G$24-Q872)/Projection!$C$4-Projection!$H$21)*EXP($C$5+SQRT($C$4)*H872)^0.5</f>
        <v/>
      </c>
      <c r="S872" s="17">
        <f>R872*EXP($C$5+SQRT($C$4)*I872)+(Projection!$I$20+MAX(0,Projection!$H$24-R872)/Projection!$C$4-Projection!$I$21)*EXP($C$5+SQRT($C$4)*I872)^0.5</f>
        <v/>
      </c>
      <c r="T872" s="17">
        <f>S872*EXP($C$5+SQRT($C$4)*J872)+(Projection!$J$20+MAX(0,Projection!$I$24-S872)/Projection!$C$4-Projection!$J$21)*EXP($C$5+SQRT($C$4)*J872)^0.5</f>
        <v/>
      </c>
      <c r="U872" s="17">
        <f>T872*EXP($C$5+SQRT($C$4)*K872)+(Projection!$K$20+MAX(0,Projection!$J$24-T872)/Projection!$C$4-Projection!$K$21)*EXP($C$5+SQRT($C$4)*K872)^0.5</f>
        <v/>
      </c>
      <c r="V872" s="17">
        <f>U872*EXP($C$5+SQRT($C$4)*L872)+(Projection!$L$20+MAX(0,Projection!$K$24-U872)/Projection!$C$4-Projection!$L$21)*EXP($C$5+SQRT($C$4)*L872)^0.5</f>
        <v/>
      </c>
      <c r="W872" s="13">
        <f>M872/Projection!$C$24</f>
        <v/>
      </c>
      <c r="X872" s="13">
        <f>N872/Projection!$D$24</f>
        <v/>
      </c>
      <c r="Y872" s="13">
        <f>O872/Projection!$E$24</f>
        <v/>
      </c>
      <c r="Z872" s="13">
        <f>P872/Projection!$F$24</f>
        <v/>
      </c>
      <c r="AA872" s="13">
        <f>Q872/Projection!$G$24</f>
        <v/>
      </c>
      <c r="AB872" s="13">
        <f>R872/Projection!$H$24</f>
        <v/>
      </c>
      <c r="AC872" s="13">
        <f>S872/Projection!$I$24</f>
        <v/>
      </c>
      <c r="AD872" s="13">
        <f>T872/Projection!$J$24</f>
        <v/>
      </c>
      <c r="AE872" s="13">
        <f>U872/Projection!$K$24</f>
        <v/>
      </c>
      <c r="AF872" s="13">
        <f>V872/Projection!$L$24</f>
        <v/>
      </c>
      <c r="AG872" s="13">
        <f>MIN(W872:AF872)</f>
        <v/>
      </c>
    </row>
    <row r="873">
      <c r="B873" s="2" t="n">
        <v>860</v>
      </c>
      <c r="C873" s="20" t="n">
        <v>-1.47255</v>
      </c>
      <c r="D873" s="20" t="n">
        <v>-1.435931</v>
      </c>
      <c r="E873" s="20" t="n">
        <v>-1.437737</v>
      </c>
      <c r="F873" s="20" t="n">
        <v>1.733509</v>
      </c>
      <c r="G873" s="20" t="n">
        <v>-1.349967</v>
      </c>
      <c r="H873" s="20" t="n">
        <v>0.276981</v>
      </c>
      <c r="I873" s="20" t="n">
        <v>0.772315</v>
      </c>
      <c r="J873" s="20" t="n">
        <v>0.144559</v>
      </c>
      <c r="K873" s="20" t="n">
        <v>0.086979</v>
      </c>
      <c r="L873" s="20" t="n">
        <v>0.271303</v>
      </c>
      <c r="M873" s="17">
        <f>Projection!$C$13*EXP($C$5+SQRT($C$4)*C873)+(Projection!$C$20+MAX(0,Projection!$C$14-Projection!$C$13)/Projection!$C$4-Projection!$C$21)*EXP($C$5+SQRT($C$4)*C873)^0.5</f>
        <v/>
      </c>
      <c r="N873" s="17">
        <f>M873*EXP($C$5+SQRT($C$4)*D873)+(Projection!$D$20+MAX(0,Projection!$C$24-M873)/Projection!$C$4-Projection!$D$21)*EXP($C$5+SQRT($C$4)*D873)^0.5</f>
        <v/>
      </c>
      <c r="O873" s="17">
        <f>N873*EXP($C$5+SQRT($C$4)*E873)+(Projection!$E$20+MAX(0,Projection!$D$24-N873)/Projection!$C$4-Projection!$E$21)*EXP($C$5+SQRT($C$4)*E873)^0.5</f>
        <v/>
      </c>
      <c r="P873" s="17">
        <f>O873*EXP($C$5+SQRT($C$4)*F873)+(Projection!$F$20+MAX(0,Projection!$E$24-O873)/Projection!$C$4-Projection!$F$21)*EXP($C$5+SQRT($C$4)*F873)^0.5</f>
        <v/>
      </c>
      <c r="Q873" s="17">
        <f>P873*EXP($C$5+SQRT($C$4)*G873)+(Projection!$G$20+MAX(0,Projection!$F$24-P873)/Projection!$C$4-Projection!$G$21)*EXP($C$5+SQRT($C$4)*G873)^0.5</f>
        <v/>
      </c>
      <c r="R873" s="17">
        <f>Q873*EXP($C$5+SQRT($C$4)*H873)+(Projection!$H$20+MAX(0,Projection!$G$24-Q873)/Projection!$C$4-Projection!$H$21)*EXP($C$5+SQRT($C$4)*H873)^0.5</f>
        <v/>
      </c>
      <c r="S873" s="17">
        <f>R873*EXP($C$5+SQRT($C$4)*I873)+(Projection!$I$20+MAX(0,Projection!$H$24-R873)/Projection!$C$4-Projection!$I$21)*EXP($C$5+SQRT($C$4)*I873)^0.5</f>
        <v/>
      </c>
      <c r="T873" s="17">
        <f>S873*EXP($C$5+SQRT($C$4)*J873)+(Projection!$J$20+MAX(0,Projection!$I$24-S873)/Projection!$C$4-Projection!$J$21)*EXP($C$5+SQRT($C$4)*J873)^0.5</f>
        <v/>
      </c>
      <c r="U873" s="17">
        <f>T873*EXP($C$5+SQRT($C$4)*K873)+(Projection!$K$20+MAX(0,Projection!$J$24-T873)/Projection!$C$4-Projection!$K$21)*EXP($C$5+SQRT($C$4)*K873)^0.5</f>
        <v/>
      </c>
      <c r="V873" s="17">
        <f>U873*EXP($C$5+SQRT($C$4)*L873)+(Projection!$L$20+MAX(0,Projection!$K$24-U873)/Projection!$C$4-Projection!$L$21)*EXP($C$5+SQRT($C$4)*L873)^0.5</f>
        <v/>
      </c>
      <c r="W873" s="13">
        <f>M873/Projection!$C$24</f>
        <v/>
      </c>
      <c r="X873" s="13">
        <f>N873/Projection!$D$24</f>
        <v/>
      </c>
      <c r="Y873" s="13">
        <f>O873/Projection!$E$24</f>
        <v/>
      </c>
      <c r="Z873" s="13">
        <f>P873/Projection!$F$24</f>
        <v/>
      </c>
      <c r="AA873" s="13">
        <f>Q873/Projection!$G$24</f>
        <v/>
      </c>
      <c r="AB873" s="13">
        <f>R873/Projection!$H$24</f>
        <v/>
      </c>
      <c r="AC873" s="13">
        <f>S873/Projection!$I$24</f>
        <v/>
      </c>
      <c r="AD873" s="13">
        <f>T873/Projection!$J$24</f>
        <v/>
      </c>
      <c r="AE873" s="13">
        <f>U873/Projection!$K$24</f>
        <v/>
      </c>
      <c r="AF873" s="13">
        <f>V873/Projection!$L$24</f>
        <v/>
      </c>
      <c r="AG873" s="13">
        <f>MIN(W873:AF873)</f>
        <v/>
      </c>
    </row>
    <row r="874">
      <c r="B874" s="2" t="n">
        <v>861</v>
      </c>
      <c r="C874" s="20" t="n">
        <v>-0.02551</v>
      </c>
      <c r="D874" s="20" t="n">
        <v>0.143593</v>
      </c>
      <c r="E874" s="20" t="n">
        <v>0.981422</v>
      </c>
      <c r="F874" s="20" t="n">
        <v>0.615768</v>
      </c>
      <c r="G874" s="20" t="n">
        <v>-0.409874</v>
      </c>
      <c r="H874" s="20" t="n">
        <v>1.180705</v>
      </c>
      <c r="I874" s="20" t="n">
        <v>0.030511</v>
      </c>
      <c r="J874" s="20" t="n">
        <v>0.775278</v>
      </c>
      <c r="K874" s="20" t="n">
        <v>1.451057</v>
      </c>
      <c r="L874" s="20" t="n">
        <v>-1.245663</v>
      </c>
      <c r="M874" s="17">
        <f>Projection!$C$13*EXP($C$5+SQRT($C$4)*C874)+(Projection!$C$20+MAX(0,Projection!$C$14-Projection!$C$13)/Projection!$C$4-Projection!$C$21)*EXP($C$5+SQRT($C$4)*C874)^0.5</f>
        <v/>
      </c>
      <c r="N874" s="17">
        <f>M874*EXP($C$5+SQRT($C$4)*D874)+(Projection!$D$20+MAX(0,Projection!$C$24-M874)/Projection!$C$4-Projection!$D$21)*EXP($C$5+SQRT($C$4)*D874)^0.5</f>
        <v/>
      </c>
      <c r="O874" s="17">
        <f>N874*EXP($C$5+SQRT($C$4)*E874)+(Projection!$E$20+MAX(0,Projection!$D$24-N874)/Projection!$C$4-Projection!$E$21)*EXP($C$5+SQRT($C$4)*E874)^0.5</f>
        <v/>
      </c>
      <c r="P874" s="17">
        <f>O874*EXP($C$5+SQRT($C$4)*F874)+(Projection!$F$20+MAX(0,Projection!$E$24-O874)/Projection!$C$4-Projection!$F$21)*EXP($C$5+SQRT($C$4)*F874)^0.5</f>
        <v/>
      </c>
      <c r="Q874" s="17">
        <f>P874*EXP($C$5+SQRT($C$4)*G874)+(Projection!$G$20+MAX(0,Projection!$F$24-P874)/Projection!$C$4-Projection!$G$21)*EXP($C$5+SQRT($C$4)*G874)^0.5</f>
        <v/>
      </c>
      <c r="R874" s="17">
        <f>Q874*EXP($C$5+SQRT($C$4)*H874)+(Projection!$H$20+MAX(0,Projection!$G$24-Q874)/Projection!$C$4-Projection!$H$21)*EXP($C$5+SQRT($C$4)*H874)^0.5</f>
        <v/>
      </c>
      <c r="S874" s="17">
        <f>R874*EXP($C$5+SQRT($C$4)*I874)+(Projection!$I$20+MAX(0,Projection!$H$24-R874)/Projection!$C$4-Projection!$I$21)*EXP($C$5+SQRT($C$4)*I874)^0.5</f>
        <v/>
      </c>
      <c r="T874" s="17">
        <f>S874*EXP($C$5+SQRT($C$4)*J874)+(Projection!$J$20+MAX(0,Projection!$I$24-S874)/Projection!$C$4-Projection!$J$21)*EXP($C$5+SQRT($C$4)*J874)^0.5</f>
        <v/>
      </c>
      <c r="U874" s="17">
        <f>T874*EXP($C$5+SQRT($C$4)*K874)+(Projection!$K$20+MAX(0,Projection!$J$24-T874)/Projection!$C$4-Projection!$K$21)*EXP($C$5+SQRT($C$4)*K874)^0.5</f>
        <v/>
      </c>
      <c r="V874" s="17">
        <f>U874*EXP($C$5+SQRT($C$4)*L874)+(Projection!$L$20+MAX(0,Projection!$K$24-U874)/Projection!$C$4-Projection!$L$21)*EXP($C$5+SQRT($C$4)*L874)^0.5</f>
        <v/>
      </c>
      <c r="W874" s="13">
        <f>M874/Projection!$C$24</f>
        <v/>
      </c>
      <c r="X874" s="13">
        <f>N874/Projection!$D$24</f>
        <v/>
      </c>
      <c r="Y874" s="13">
        <f>O874/Projection!$E$24</f>
        <v/>
      </c>
      <c r="Z874" s="13">
        <f>P874/Projection!$F$24</f>
        <v/>
      </c>
      <c r="AA874" s="13">
        <f>Q874/Projection!$G$24</f>
        <v/>
      </c>
      <c r="AB874" s="13">
        <f>R874/Projection!$H$24</f>
        <v/>
      </c>
      <c r="AC874" s="13">
        <f>S874/Projection!$I$24</f>
        <v/>
      </c>
      <c r="AD874" s="13">
        <f>T874/Projection!$J$24</f>
        <v/>
      </c>
      <c r="AE874" s="13">
        <f>U874/Projection!$K$24</f>
        <v/>
      </c>
      <c r="AF874" s="13">
        <f>V874/Projection!$L$24</f>
        <v/>
      </c>
      <c r="AG874" s="13">
        <f>MIN(W874:AF874)</f>
        <v/>
      </c>
    </row>
    <row r="875">
      <c r="B875" s="2" t="n">
        <v>862</v>
      </c>
      <c r="C875" s="20" t="n">
        <v>-1.503665</v>
      </c>
      <c r="D875" s="20" t="n">
        <v>0.301965</v>
      </c>
      <c r="E875" s="20" t="n">
        <v>-1.795874</v>
      </c>
      <c r="F875" s="20" t="n">
        <v>-1.036863</v>
      </c>
      <c r="G875" s="20" t="n">
        <v>-0.7054049999999999</v>
      </c>
      <c r="H875" s="20" t="n">
        <v>-0.1845</v>
      </c>
      <c r="I875" s="20" t="n">
        <v>-0.57413</v>
      </c>
      <c r="J875" s="20" t="n">
        <v>0.376939</v>
      </c>
      <c r="K875" s="20" t="n">
        <v>0.43848</v>
      </c>
      <c r="L875" s="20" t="n">
        <v>-0.548589</v>
      </c>
      <c r="M875" s="17">
        <f>Projection!$C$13*EXP($C$5+SQRT($C$4)*C875)+(Projection!$C$20+MAX(0,Projection!$C$14-Projection!$C$13)/Projection!$C$4-Projection!$C$21)*EXP($C$5+SQRT($C$4)*C875)^0.5</f>
        <v/>
      </c>
      <c r="N875" s="17">
        <f>M875*EXP($C$5+SQRT($C$4)*D875)+(Projection!$D$20+MAX(0,Projection!$C$24-M875)/Projection!$C$4-Projection!$D$21)*EXP($C$5+SQRT($C$4)*D875)^0.5</f>
        <v/>
      </c>
      <c r="O875" s="17">
        <f>N875*EXP($C$5+SQRT($C$4)*E875)+(Projection!$E$20+MAX(0,Projection!$D$24-N875)/Projection!$C$4-Projection!$E$21)*EXP($C$5+SQRT($C$4)*E875)^0.5</f>
        <v/>
      </c>
      <c r="P875" s="17">
        <f>O875*EXP($C$5+SQRT($C$4)*F875)+(Projection!$F$20+MAX(0,Projection!$E$24-O875)/Projection!$C$4-Projection!$F$21)*EXP($C$5+SQRT($C$4)*F875)^0.5</f>
        <v/>
      </c>
      <c r="Q875" s="17">
        <f>P875*EXP($C$5+SQRT($C$4)*G875)+(Projection!$G$20+MAX(0,Projection!$F$24-P875)/Projection!$C$4-Projection!$G$21)*EXP($C$5+SQRT($C$4)*G875)^0.5</f>
        <v/>
      </c>
      <c r="R875" s="17">
        <f>Q875*EXP($C$5+SQRT($C$4)*H875)+(Projection!$H$20+MAX(0,Projection!$G$24-Q875)/Projection!$C$4-Projection!$H$21)*EXP($C$5+SQRT($C$4)*H875)^0.5</f>
        <v/>
      </c>
      <c r="S875" s="17">
        <f>R875*EXP($C$5+SQRT($C$4)*I875)+(Projection!$I$20+MAX(0,Projection!$H$24-R875)/Projection!$C$4-Projection!$I$21)*EXP($C$5+SQRT($C$4)*I875)^0.5</f>
        <v/>
      </c>
      <c r="T875" s="17">
        <f>S875*EXP($C$5+SQRT($C$4)*J875)+(Projection!$J$20+MAX(0,Projection!$I$24-S875)/Projection!$C$4-Projection!$J$21)*EXP($C$5+SQRT($C$4)*J875)^0.5</f>
        <v/>
      </c>
      <c r="U875" s="17">
        <f>T875*EXP($C$5+SQRT($C$4)*K875)+(Projection!$K$20+MAX(0,Projection!$J$24-T875)/Projection!$C$4-Projection!$K$21)*EXP($C$5+SQRT($C$4)*K875)^0.5</f>
        <v/>
      </c>
      <c r="V875" s="17">
        <f>U875*EXP($C$5+SQRT($C$4)*L875)+(Projection!$L$20+MAX(0,Projection!$K$24-U875)/Projection!$C$4-Projection!$L$21)*EXP($C$5+SQRT($C$4)*L875)^0.5</f>
        <v/>
      </c>
      <c r="W875" s="13">
        <f>M875/Projection!$C$24</f>
        <v/>
      </c>
      <c r="X875" s="13">
        <f>N875/Projection!$D$24</f>
        <v/>
      </c>
      <c r="Y875" s="13">
        <f>O875/Projection!$E$24</f>
        <v/>
      </c>
      <c r="Z875" s="13">
        <f>P875/Projection!$F$24</f>
        <v/>
      </c>
      <c r="AA875" s="13">
        <f>Q875/Projection!$G$24</f>
        <v/>
      </c>
      <c r="AB875" s="13">
        <f>R875/Projection!$H$24</f>
        <v/>
      </c>
      <c r="AC875" s="13">
        <f>S875/Projection!$I$24</f>
        <v/>
      </c>
      <c r="AD875" s="13">
        <f>T875/Projection!$J$24</f>
        <v/>
      </c>
      <c r="AE875" s="13">
        <f>U875/Projection!$K$24</f>
        <v/>
      </c>
      <c r="AF875" s="13">
        <f>V875/Projection!$L$24</f>
        <v/>
      </c>
      <c r="AG875" s="13">
        <f>MIN(W875:AF875)</f>
        <v/>
      </c>
    </row>
    <row r="876">
      <c r="B876" s="2" t="n">
        <v>863</v>
      </c>
      <c r="C876" s="20" t="n">
        <v>0.272024</v>
      </c>
      <c r="D876" s="20" t="n">
        <v>-0.182779</v>
      </c>
      <c r="E876" s="20" t="n">
        <v>-1.047874</v>
      </c>
      <c r="F876" s="20" t="n">
        <v>0.544499</v>
      </c>
      <c r="G876" s="20" t="n">
        <v>0.775243</v>
      </c>
      <c r="H876" s="20" t="n">
        <v>0.224883</v>
      </c>
      <c r="I876" s="20" t="n">
        <v>1.034328</v>
      </c>
      <c r="J876" s="20" t="n">
        <v>-0.860179</v>
      </c>
      <c r="K876" s="20" t="n">
        <v>-0.194979</v>
      </c>
      <c r="L876" s="20" t="n">
        <v>0.800972</v>
      </c>
      <c r="M876" s="17">
        <f>Projection!$C$13*EXP($C$5+SQRT($C$4)*C876)+(Projection!$C$20+MAX(0,Projection!$C$14-Projection!$C$13)/Projection!$C$4-Projection!$C$21)*EXP($C$5+SQRT($C$4)*C876)^0.5</f>
        <v/>
      </c>
      <c r="N876" s="17">
        <f>M876*EXP($C$5+SQRT($C$4)*D876)+(Projection!$D$20+MAX(0,Projection!$C$24-M876)/Projection!$C$4-Projection!$D$21)*EXP($C$5+SQRT($C$4)*D876)^0.5</f>
        <v/>
      </c>
      <c r="O876" s="17">
        <f>N876*EXP($C$5+SQRT($C$4)*E876)+(Projection!$E$20+MAX(0,Projection!$D$24-N876)/Projection!$C$4-Projection!$E$21)*EXP($C$5+SQRT($C$4)*E876)^0.5</f>
        <v/>
      </c>
      <c r="P876" s="17">
        <f>O876*EXP($C$5+SQRT($C$4)*F876)+(Projection!$F$20+MAX(0,Projection!$E$24-O876)/Projection!$C$4-Projection!$F$21)*EXP($C$5+SQRT($C$4)*F876)^0.5</f>
        <v/>
      </c>
      <c r="Q876" s="17">
        <f>P876*EXP($C$5+SQRT($C$4)*G876)+(Projection!$G$20+MAX(0,Projection!$F$24-P876)/Projection!$C$4-Projection!$G$21)*EXP($C$5+SQRT($C$4)*G876)^0.5</f>
        <v/>
      </c>
      <c r="R876" s="17">
        <f>Q876*EXP($C$5+SQRT($C$4)*H876)+(Projection!$H$20+MAX(0,Projection!$G$24-Q876)/Projection!$C$4-Projection!$H$21)*EXP($C$5+SQRT($C$4)*H876)^0.5</f>
        <v/>
      </c>
      <c r="S876" s="17">
        <f>R876*EXP($C$5+SQRT($C$4)*I876)+(Projection!$I$20+MAX(0,Projection!$H$24-R876)/Projection!$C$4-Projection!$I$21)*EXP($C$5+SQRT($C$4)*I876)^0.5</f>
        <v/>
      </c>
      <c r="T876" s="17">
        <f>S876*EXP($C$5+SQRT($C$4)*J876)+(Projection!$J$20+MAX(0,Projection!$I$24-S876)/Projection!$C$4-Projection!$J$21)*EXP($C$5+SQRT($C$4)*J876)^0.5</f>
        <v/>
      </c>
      <c r="U876" s="17">
        <f>T876*EXP($C$5+SQRT($C$4)*K876)+(Projection!$K$20+MAX(0,Projection!$J$24-T876)/Projection!$C$4-Projection!$K$21)*EXP($C$5+SQRT($C$4)*K876)^0.5</f>
        <v/>
      </c>
      <c r="V876" s="17">
        <f>U876*EXP($C$5+SQRT($C$4)*L876)+(Projection!$L$20+MAX(0,Projection!$K$24-U876)/Projection!$C$4-Projection!$L$21)*EXP($C$5+SQRT($C$4)*L876)^0.5</f>
        <v/>
      </c>
      <c r="W876" s="13">
        <f>M876/Projection!$C$24</f>
        <v/>
      </c>
      <c r="X876" s="13">
        <f>N876/Projection!$D$24</f>
        <v/>
      </c>
      <c r="Y876" s="13">
        <f>O876/Projection!$E$24</f>
        <v/>
      </c>
      <c r="Z876" s="13">
        <f>P876/Projection!$F$24</f>
        <v/>
      </c>
      <c r="AA876" s="13">
        <f>Q876/Projection!$G$24</f>
        <v/>
      </c>
      <c r="AB876" s="13">
        <f>R876/Projection!$H$24</f>
        <v/>
      </c>
      <c r="AC876" s="13">
        <f>S876/Projection!$I$24</f>
        <v/>
      </c>
      <c r="AD876" s="13">
        <f>T876/Projection!$J$24</f>
        <v/>
      </c>
      <c r="AE876" s="13">
        <f>U876/Projection!$K$24</f>
        <v/>
      </c>
      <c r="AF876" s="13">
        <f>V876/Projection!$L$24</f>
        <v/>
      </c>
      <c r="AG876" s="13">
        <f>MIN(W876:AF876)</f>
        <v/>
      </c>
    </row>
    <row r="877">
      <c r="B877" s="2" t="n">
        <v>864</v>
      </c>
      <c r="C877" s="20" t="n">
        <v>-0.487574</v>
      </c>
      <c r="D877" s="20" t="n">
        <v>0.6711859999999999</v>
      </c>
      <c r="E877" s="20" t="n">
        <v>0.207897</v>
      </c>
      <c r="F877" s="20" t="n">
        <v>-1.66791</v>
      </c>
      <c r="G877" s="20" t="n">
        <v>0.05551</v>
      </c>
      <c r="H877" s="20" t="n">
        <v>0.415459</v>
      </c>
      <c r="I877" s="20" t="n">
        <v>-1.158273</v>
      </c>
      <c r="J877" s="20" t="n">
        <v>-1.404864</v>
      </c>
      <c r="K877" s="20" t="n">
        <v>-0.610892</v>
      </c>
      <c r="L877" s="20" t="n">
        <v>0.663557</v>
      </c>
      <c r="M877" s="17">
        <f>Projection!$C$13*EXP($C$5+SQRT($C$4)*C877)+(Projection!$C$20+MAX(0,Projection!$C$14-Projection!$C$13)/Projection!$C$4-Projection!$C$21)*EXP($C$5+SQRT($C$4)*C877)^0.5</f>
        <v/>
      </c>
      <c r="N877" s="17">
        <f>M877*EXP($C$5+SQRT($C$4)*D877)+(Projection!$D$20+MAX(0,Projection!$C$24-M877)/Projection!$C$4-Projection!$D$21)*EXP($C$5+SQRT($C$4)*D877)^0.5</f>
        <v/>
      </c>
      <c r="O877" s="17">
        <f>N877*EXP($C$5+SQRT($C$4)*E877)+(Projection!$E$20+MAX(0,Projection!$D$24-N877)/Projection!$C$4-Projection!$E$21)*EXP($C$5+SQRT($C$4)*E877)^0.5</f>
        <v/>
      </c>
      <c r="P877" s="17">
        <f>O877*EXP($C$5+SQRT($C$4)*F877)+(Projection!$F$20+MAX(0,Projection!$E$24-O877)/Projection!$C$4-Projection!$F$21)*EXP($C$5+SQRT($C$4)*F877)^0.5</f>
        <v/>
      </c>
      <c r="Q877" s="17">
        <f>P877*EXP($C$5+SQRT($C$4)*G877)+(Projection!$G$20+MAX(0,Projection!$F$24-P877)/Projection!$C$4-Projection!$G$21)*EXP($C$5+SQRT($C$4)*G877)^0.5</f>
        <v/>
      </c>
      <c r="R877" s="17">
        <f>Q877*EXP($C$5+SQRT($C$4)*H877)+(Projection!$H$20+MAX(0,Projection!$G$24-Q877)/Projection!$C$4-Projection!$H$21)*EXP($C$5+SQRT($C$4)*H877)^0.5</f>
        <v/>
      </c>
      <c r="S877" s="17">
        <f>R877*EXP($C$5+SQRT($C$4)*I877)+(Projection!$I$20+MAX(0,Projection!$H$24-R877)/Projection!$C$4-Projection!$I$21)*EXP($C$5+SQRT($C$4)*I877)^0.5</f>
        <v/>
      </c>
      <c r="T877" s="17">
        <f>S877*EXP($C$5+SQRT($C$4)*J877)+(Projection!$J$20+MAX(0,Projection!$I$24-S877)/Projection!$C$4-Projection!$J$21)*EXP($C$5+SQRT($C$4)*J877)^0.5</f>
        <v/>
      </c>
      <c r="U877" s="17">
        <f>T877*EXP($C$5+SQRT($C$4)*K877)+(Projection!$K$20+MAX(0,Projection!$J$24-T877)/Projection!$C$4-Projection!$K$21)*EXP($C$5+SQRT($C$4)*K877)^0.5</f>
        <v/>
      </c>
      <c r="V877" s="17">
        <f>U877*EXP($C$5+SQRT($C$4)*L877)+(Projection!$L$20+MAX(0,Projection!$K$24-U877)/Projection!$C$4-Projection!$L$21)*EXP($C$5+SQRT($C$4)*L877)^0.5</f>
        <v/>
      </c>
      <c r="W877" s="13">
        <f>M877/Projection!$C$24</f>
        <v/>
      </c>
      <c r="X877" s="13">
        <f>N877/Projection!$D$24</f>
        <v/>
      </c>
      <c r="Y877" s="13">
        <f>O877/Projection!$E$24</f>
        <v/>
      </c>
      <c r="Z877" s="13">
        <f>P877/Projection!$F$24</f>
        <v/>
      </c>
      <c r="AA877" s="13">
        <f>Q877/Projection!$G$24</f>
        <v/>
      </c>
      <c r="AB877" s="13">
        <f>R877/Projection!$H$24</f>
        <v/>
      </c>
      <c r="AC877" s="13">
        <f>S877/Projection!$I$24</f>
        <v/>
      </c>
      <c r="AD877" s="13">
        <f>T877/Projection!$J$24</f>
        <v/>
      </c>
      <c r="AE877" s="13">
        <f>U877/Projection!$K$24</f>
        <v/>
      </c>
      <c r="AF877" s="13">
        <f>V877/Projection!$L$24</f>
        <v/>
      </c>
      <c r="AG877" s="13">
        <f>MIN(W877:AF877)</f>
        <v/>
      </c>
    </row>
    <row r="878">
      <c r="B878" s="2" t="n">
        <v>865</v>
      </c>
      <c r="C878" s="20" t="n">
        <v>-1.23928</v>
      </c>
      <c r="D878" s="20" t="n">
        <v>0.378441</v>
      </c>
      <c r="E878" s="20" t="n">
        <v>-2.435263</v>
      </c>
      <c r="F878" s="20" t="n">
        <v>0.5450199999999999</v>
      </c>
      <c r="G878" s="20" t="n">
        <v>-0.201514</v>
      </c>
      <c r="H878" s="20" t="n">
        <v>-0.263852</v>
      </c>
      <c r="I878" s="20" t="n">
        <v>-0.855321</v>
      </c>
      <c r="J878" s="20" t="n">
        <v>-1.643597</v>
      </c>
      <c r="K878" s="20" t="n">
        <v>-0.7287670000000001</v>
      </c>
      <c r="L878" s="20" t="n">
        <v>0.323028</v>
      </c>
      <c r="M878" s="17">
        <f>Projection!$C$13*EXP($C$5+SQRT($C$4)*C878)+(Projection!$C$20+MAX(0,Projection!$C$14-Projection!$C$13)/Projection!$C$4-Projection!$C$21)*EXP($C$5+SQRT($C$4)*C878)^0.5</f>
        <v/>
      </c>
      <c r="N878" s="17">
        <f>M878*EXP($C$5+SQRT($C$4)*D878)+(Projection!$D$20+MAX(0,Projection!$C$24-M878)/Projection!$C$4-Projection!$D$21)*EXP($C$5+SQRT($C$4)*D878)^0.5</f>
        <v/>
      </c>
      <c r="O878" s="17">
        <f>N878*EXP($C$5+SQRT($C$4)*E878)+(Projection!$E$20+MAX(0,Projection!$D$24-N878)/Projection!$C$4-Projection!$E$21)*EXP($C$5+SQRT($C$4)*E878)^0.5</f>
        <v/>
      </c>
      <c r="P878" s="17">
        <f>O878*EXP($C$5+SQRT($C$4)*F878)+(Projection!$F$20+MAX(0,Projection!$E$24-O878)/Projection!$C$4-Projection!$F$21)*EXP($C$5+SQRT($C$4)*F878)^0.5</f>
        <v/>
      </c>
      <c r="Q878" s="17">
        <f>P878*EXP($C$5+SQRT($C$4)*G878)+(Projection!$G$20+MAX(0,Projection!$F$24-P878)/Projection!$C$4-Projection!$G$21)*EXP($C$5+SQRT($C$4)*G878)^0.5</f>
        <v/>
      </c>
      <c r="R878" s="17">
        <f>Q878*EXP($C$5+SQRT($C$4)*H878)+(Projection!$H$20+MAX(0,Projection!$G$24-Q878)/Projection!$C$4-Projection!$H$21)*EXP($C$5+SQRT($C$4)*H878)^0.5</f>
        <v/>
      </c>
      <c r="S878" s="17">
        <f>R878*EXP($C$5+SQRT($C$4)*I878)+(Projection!$I$20+MAX(0,Projection!$H$24-R878)/Projection!$C$4-Projection!$I$21)*EXP($C$5+SQRT($C$4)*I878)^0.5</f>
        <v/>
      </c>
      <c r="T878" s="17">
        <f>S878*EXP($C$5+SQRT($C$4)*J878)+(Projection!$J$20+MAX(0,Projection!$I$24-S878)/Projection!$C$4-Projection!$J$21)*EXP($C$5+SQRT($C$4)*J878)^0.5</f>
        <v/>
      </c>
      <c r="U878" s="17">
        <f>T878*EXP($C$5+SQRT($C$4)*K878)+(Projection!$K$20+MAX(0,Projection!$J$24-T878)/Projection!$C$4-Projection!$K$21)*EXP($C$5+SQRT($C$4)*K878)^0.5</f>
        <v/>
      </c>
      <c r="V878" s="17">
        <f>U878*EXP($C$5+SQRT($C$4)*L878)+(Projection!$L$20+MAX(0,Projection!$K$24-U878)/Projection!$C$4-Projection!$L$21)*EXP($C$5+SQRT($C$4)*L878)^0.5</f>
        <v/>
      </c>
      <c r="W878" s="13">
        <f>M878/Projection!$C$24</f>
        <v/>
      </c>
      <c r="X878" s="13">
        <f>N878/Projection!$D$24</f>
        <v/>
      </c>
      <c r="Y878" s="13">
        <f>O878/Projection!$E$24</f>
        <v/>
      </c>
      <c r="Z878" s="13">
        <f>P878/Projection!$F$24</f>
        <v/>
      </c>
      <c r="AA878" s="13">
        <f>Q878/Projection!$G$24</f>
        <v/>
      </c>
      <c r="AB878" s="13">
        <f>R878/Projection!$H$24</f>
        <v/>
      </c>
      <c r="AC878" s="13">
        <f>S878/Projection!$I$24</f>
        <v/>
      </c>
      <c r="AD878" s="13">
        <f>T878/Projection!$J$24</f>
        <v/>
      </c>
      <c r="AE878" s="13">
        <f>U878/Projection!$K$24</f>
        <v/>
      </c>
      <c r="AF878" s="13">
        <f>V878/Projection!$L$24</f>
        <v/>
      </c>
      <c r="AG878" s="13">
        <f>MIN(W878:AF878)</f>
        <v/>
      </c>
    </row>
    <row r="879">
      <c r="B879" s="2" t="n">
        <v>866</v>
      </c>
      <c r="C879" s="20" t="n">
        <v>-0.008799</v>
      </c>
      <c r="D879" s="20" t="n">
        <v>0.024313</v>
      </c>
      <c r="E879" s="20" t="n">
        <v>-0.947641</v>
      </c>
      <c r="F879" s="20" t="n">
        <v>0.135267</v>
      </c>
      <c r="G879" s="20" t="n">
        <v>-0.649976</v>
      </c>
      <c r="H879" s="20" t="n">
        <v>-1.295653</v>
      </c>
      <c r="I879" s="20" t="n">
        <v>0.237368</v>
      </c>
      <c r="J879" s="20" t="n">
        <v>1.850167</v>
      </c>
      <c r="K879" s="20" t="n">
        <v>-0.312568</v>
      </c>
      <c r="L879" s="20" t="n">
        <v>0.545871</v>
      </c>
      <c r="M879" s="17">
        <f>Projection!$C$13*EXP($C$5+SQRT($C$4)*C879)+(Projection!$C$20+MAX(0,Projection!$C$14-Projection!$C$13)/Projection!$C$4-Projection!$C$21)*EXP($C$5+SQRT($C$4)*C879)^0.5</f>
        <v/>
      </c>
      <c r="N879" s="17">
        <f>M879*EXP($C$5+SQRT($C$4)*D879)+(Projection!$D$20+MAX(0,Projection!$C$24-M879)/Projection!$C$4-Projection!$D$21)*EXP($C$5+SQRT($C$4)*D879)^0.5</f>
        <v/>
      </c>
      <c r="O879" s="17">
        <f>N879*EXP($C$5+SQRT($C$4)*E879)+(Projection!$E$20+MAX(0,Projection!$D$24-N879)/Projection!$C$4-Projection!$E$21)*EXP($C$5+SQRT($C$4)*E879)^0.5</f>
        <v/>
      </c>
      <c r="P879" s="17">
        <f>O879*EXP($C$5+SQRT($C$4)*F879)+(Projection!$F$20+MAX(0,Projection!$E$24-O879)/Projection!$C$4-Projection!$F$21)*EXP($C$5+SQRT($C$4)*F879)^0.5</f>
        <v/>
      </c>
      <c r="Q879" s="17">
        <f>P879*EXP($C$5+SQRT($C$4)*G879)+(Projection!$G$20+MAX(0,Projection!$F$24-P879)/Projection!$C$4-Projection!$G$21)*EXP($C$5+SQRT($C$4)*G879)^0.5</f>
        <v/>
      </c>
      <c r="R879" s="17">
        <f>Q879*EXP($C$5+SQRT($C$4)*H879)+(Projection!$H$20+MAX(0,Projection!$G$24-Q879)/Projection!$C$4-Projection!$H$21)*EXP($C$5+SQRT($C$4)*H879)^0.5</f>
        <v/>
      </c>
      <c r="S879" s="17">
        <f>R879*EXP($C$5+SQRT($C$4)*I879)+(Projection!$I$20+MAX(0,Projection!$H$24-R879)/Projection!$C$4-Projection!$I$21)*EXP($C$5+SQRT($C$4)*I879)^0.5</f>
        <v/>
      </c>
      <c r="T879" s="17">
        <f>S879*EXP($C$5+SQRT($C$4)*J879)+(Projection!$J$20+MAX(0,Projection!$I$24-S879)/Projection!$C$4-Projection!$J$21)*EXP($C$5+SQRT($C$4)*J879)^0.5</f>
        <v/>
      </c>
      <c r="U879" s="17">
        <f>T879*EXP($C$5+SQRT($C$4)*K879)+(Projection!$K$20+MAX(0,Projection!$J$24-T879)/Projection!$C$4-Projection!$K$21)*EXP($C$5+SQRT($C$4)*K879)^0.5</f>
        <v/>
      </c>
      <c r="V879" s="17">
        <f>U879*EXP($C$5+SQRT($C$4)*L879)+(Projection!$L$20+MAX(0,Projection!$K$24-U879)/Projection!$C$4-Projection!$L$21)*EXP($C$5+SQRT($C$4)*L879)^0.5</f>
        <v/>
      </c>
      <c r="W879" s="13">
        <f>M879/Projection!$C$24</f>
        <v/>
      </c>
      <c r="X879" s="13">
        <f>N879/Projection!$D$24</f>
        <v/>
      </c>
      <c r="Y879" s="13">
        <f>O879/Projection!$E$24</f>
        <v/>
      </c>
      <c r="Z879" s="13">
        <f>P879/Projection!$F$24</f>
        <v/>
      </c>
      <c r="AA879" s="13">
        <f>Q879/Projection!$G$24</f>
        <v/>
      </c>
      <c r="AB879" s="13">
        <f>R879/Projection!$H$24</f>
        <v/>
      </c>
      <c r="AC879" s="13">
        <f>S879/Projection!$I$24</f>
        <v/>
      </c>
      <c r="AD879" s="13">
        <f>T879/Projection!$J$24</f>
        <v/>
      </c>
      <c r="AE879" s="13">
        <f>U879/Projection!$K$24</f>
        <v/>
      </c>
      <c r="AF879" s="13">
        <f>V879/Projection!$L$24</f>
        <v/>
      </c>
      <c r="AG879" s="13">
        <f>MIN(W879:AF879)</f>
        <v/>
      </c>
    </row>
    <row r="880">
      <c r="B880" s="2" t="n">
        <v>867</v>
      </c>
      <c r="C880" s="20" t="n">
        <v>0.721394</v>
      </c>
      <c r="D880" s="20" t="n">
        <v>-0.8109730000000001</v>
      </c>
      <c r="E880" s="20" t="n">
        <v>0.566563</v>
      </c>
      <c r="F880" s="20" t="n">
        <v>0.6183999999999999</v>
      </c>
      <c r="G880" s="20" t="n">
        <v>1.282525</v>
      </c>
      <c r="H880" s="20" t="n">
        <v>1.51251</v>
      </c>
      <c r="I880" s="20" t="n">
        <v>-0.376013</v>
      </c>
      <c r="J880" s="20" t="n">
        <v>0.289484</v>
      </c>
      <c r="K880" s="20" t="n">
        <v>1.574247</v>
      </c>
      <c r="L880" s="20" t="n">
        <v>-1.262052</v>
      </c>
      <c r="M880" s="17">
        <f>Projection!$C$13*EXP($C$5+SQRT($C$4)*C880)+(Projection!$C$20+MAX(0,Projection!$C$14-Projection!$C$13)/Projection!$C$4-Projection!$C$21)*EXP($C$5+SQRT($C$4)*C880)^0.5</f>
        <v/>
      </c>
      <c r="N880" s="17">
        <f>M880*EXP($C$5+SQRT($C$4)*D880)+(Projection!$D$20+MAX(0,Projection!$C$24-M880)/Projection!$C$4-Projection!$D$21)*EXP($C$5+SQRT($C$4)*D880)^0.5</f>
        <v/>
      </c>
      <c r="O880" s="17">
        <f>N880*EXP($C$5+SQRT($C$4)*E880)+(Projection!$E$20+MAX(0,Projection!$D$24-N880)/Projection!$C$4-Projection!$E$21)*EXP($C$5+SQRT($C$4)*E880)^0.5</f>
        <v/>
      </c>
      <c r="P880" s="17">
        <f>O880*EXP($C$5+SQRT($C$4)*F880)+(Projection!$F$20+MAX(0,Projection!$E$24-O880)/Projection!$C$4-Projection!$F$21)*EXP($C$5+SQRT($C$4)*F880)^0.5</f>
        <v/>
      </c>
      <c r="Q880" s="17">
        <f>P880*EXP($C$5+SQRT($C$4)*G880)+(Projection!$G$20+MAX(0,Projection!$F$24-P880)/Projection!$C$4-Projection!$G$21)*EXP($C$5+SQRT($C$4)*G880)^0.5</f>
        <v/>
      </c>
      <c r="R880" s="17">
        <f>Q880*EXP($C$5+SQRT($C$4)*H880)+(Projection!$H$20+MAX(0,Projection!$G$24-Q880)/Projection!$C$4-Projection!$H$21)*EXP($C$5+SQRT($C$4)*H880)^0.5</f>
        <v/>
      </c>
      <c r="S880" s="17">
        <f>R880*EXP($C$5+SQRT($C$4)*I880)+(Projection!$I$20+MAX(0,Projection!$H$24-R880)/Projection!$C$4-Projection!$I$21)*EXP($C$5+SQRT($C$4)*I880)^0.5</f>
        <v/>
      </c>
      <c r="T880" s="17">
        <f>S880*EXP($C$5+SQRT($C$4)*J880)+(Projection!$J$20+MAX(0,Projection!$I$24-S880)/Projection!$C$4-Projection!$J$21)*EXP($C$5+SQRT($C$4)*J880)^0.5</f>
        <v/>
      </c>
      <c r="U880" s="17">
        <f>T880*EXP($C$5+SQRT($C$4)*K880)+(Projection!$K$20+MAX(0,Projection!$J$24-T880)/Projection!$C$4-Projection!$K$21)*EXP($C$5+SQRT($C$4)*K880)^0.5</f>
        <v/>
      </c>
      <c r="V880" s="17">
        <f>U880*EXP($C$5+SQRT($C$4)*L880)+(Projection!$L$20+MAX(0,Projection!$K$24-U880)/Projection!$C$4-Projection!$L$21)*EXP($C$5+SQRT($C$4)*L880)^0.5</f>
        <v/>
      </c>
      <c r="W880" s="13">
        <f>M880/Projection!$C$24</f>
        <v/>
      </c>
      <c r="X880" s="13">
        <f>N880/Projection!$D$24</f>
        <v/>
      </c>
      <c r="Y880" s="13">
        <f>O880/Projection!$E$24</f>
        <v/>
      </c>
      <c r="Z880" s="13">
        <f>P880/Projection!$F$24</f>
        <v/>
      </c>
      <c r="AA880" s="13">
        <f>Q880/Projection!$G$24</f>
        <v/>
      </c>
      <c r="AB880" s="13">
        <f>R880/Projection!$H$24</f>
        <v/>
      </c>
      <c r="AC880" s="13">
        <f>S880/Projection!$I$24</f>
        <v/>
      </c>
      <c r="AD880" s="13">
        <f>T880/Projection!$J$24</f>
        <v/>
      </c>
      <c r="AE880" s="13">
        <f>U880/Projection!$K$24</f>
        <v/>
      </c>
      <c r="AF880" s="13">
        <f>V880/Projection!$L$24</f>
        <v/>
      </c>
      <c r="AG880" s="13">
        <f>MIN(W880:AF880)</f>
        <v/>
      </c>
    </row>
    <row r="881">
      <c r="B881" s="2" t="n">
        <v>868</v>
      </c>
      <c r="C881" s="20" t="n">
        <v>0.041154</v>
      </c>
      <c r="D881" s="20" t="n">
        <v>1.749824</v>
      </c>
      <c r="E881" s="20" t="n">
        <v>0.810796</v>
      </c>
      <c r="F881" s="20" t="n">
        <v>0.173936</v>
      </c>
      <c r="G881" s="20" t="n">
        <v>0.434599</v>
      </c>
      <c r="H881" s="20" t="n">
        <v>1.80582</v>
      </c>
      <c r="I881" s="20" t="n">
        <v>-0.004581</v>
      </c>
      <c r="J881" s="20" t="n">
        <v>-0.484541</v>
      </c>
      <c r="K881" s="20" t="n">
        <v>0.510842</v>
      </c>
      <c r="L881" s="20" t="n">
        <v>-1.035584</v>
      </c>
      <c r="M881" s="17">
        <f>Projection!$C$13*EXP($C$5+SQRT($C$4)*C881)+(Projection!$C$20+MAX(0,Projection!$C$14-Projection!$C$13)/Projection!$C$4-Projection!$C$21)*EXP($C$5+SQRT($C$4)*C881)^0.5</f>
        <v/>
      </c>
      <c r="N881" s="17">
        <f>M881*EXP($C$5+SQRT($C$4)*D881)+(Projection!$D$20+MAX(0,Projection!$C$24-M881)/Projection!$C$4-Projection!$D$21)*EXP($C$5+SQRT($C$4)*D881)^0.5</f>
        <v/>
      </c>
      <c r="O881" s="17">
        <f>N881*EXP($C$5+SQRT($C$4)*E881)+(Projection!$E$20+MAX(0,Projection!$D$24-N881)/Projection!$C$4-Projection!$E$21)*EXP($C$5+SQRT($C$4)*E881)^0.5</f>
        <v/>
      </c>
      <c r="P881" s="17">
        <f>O881*EXP($C$5+SQRT($C$4)*F881)+(Projection!$F$20+MAX(0,Projection!$E$24-O881)/Projection!$C$4-Projection!$F$21)*EXP($C$5+SQRT($C$4)*F881)^0.5</f>
        <v/>
      </c>
      <c r="Q881" s="17">
        <f>P881*EXP($C$5+SQRT($C$4)*G881)+(Projection!$G$20+MAX(0,Projection!$F$24-P881)/Projection!$C$4-Projection!$G$21)*EXP($C$5+SQRT($C$4)*G881)^0.5</f>
        <v/>
      </c>
      <c r="R881" s="17">
        <f>Q881*EXP($C$5+SQRT($C$4)*H881)+(Projection!$H$20+MAX(0,Projection!$G$24-Q881)/Projection!$C$4-Projection!$H$21)*EXP($C$5+SQRT($C$4)*H881)^0.5</f>
        <v/>
      </c>
      <c r="S881" s="17">
        <f>R881*EXP($C$5+SQRT($C$4)*I881)+(Projection!$I$20+MAX(0,Projection!$H$24-R881)/Projection!$C$4-Projection!$I$21)*EXP($C$5+SQRT($C$4)*I881)^0.5</f>
        <v/>
      </c>
      <c r="T881" s="17">
        <f>S881*EXP($C$5+SQRT($C$4)*J881)+(Projection!$J$20+MAX(0,Projection!$I$24-S881)/Projection!$C$4-Projection!$J$21)*EXP($C$5+SQRT($C$4)*J881)^0.5</f>
        <v/>
      </c>
      <c r="U881" s="17">
        <f>T881*EXP($C$5+SQRT($C$4)*K881)+(Projection!$K$20+MAX(0,Projection!$J$24-T881)/Projection!$C$4-Projection!$K$21)*EXP($C$5+SQRT($C$4)*K881)^0.5</f>
        <v/>
      </c>
      <c r="V881" s="17">
        <f>U881*EXP($C$5+SQRT($C$4)*L881)+(Projection!$L$20+MAX(0,Projection!$K$24-U881)/Projection!$C$4-Projection!$L$21)*EXP($C$5+SQRT($C$4)*L881)^0.5</f>
        <v/>
      </c>
      <c r="W881" s="13">
        <f>M881/Projection!$C$24</f>
        <v/>
      </c>
      <c r="X881" s="13">
        <f>N881/Projection!$D$24</f>
        <v/>
      </c>
      <c r="Y881" s="13">
        <f>O881/Projection!$E$24</f>
        <v/>
      </c>
      <c r="Z881" s="13">
        <f>P881/Projection!$F$24</f>
        <v/>
      </c>
      <c r="AA881" s="13">
        <f>Q881/Projection!$G$24</f>
        <v/>
      </c>
      <c r="AB881" s="13">
        <f>R881/Projection!$H$24</f>
        <v/>
      </c>
      <c r="AC881" s="13">
        <f>S881/Projection!$I$24</f>
        <v/>
      </c>
      <c r="AD881" s="13">
        <f>T881/Projection!$J$24</f>
        <v/>
      </c>
      <c r="AE881" s="13">
        <f>U881/Projection!$K$24</f>
        <v/>
      </c>
      <c r="AF881" s="13">
        <f>V881/Projection!$L$24</f>
        <v/>
      </c>
      <c r="AG881" s="13">
        <f>MIN(W881:AF881)</f>
        <v/>
      </c>
    </row>
    <row r="882">
      <c r="B882" s="2" t="n">
        <v>869</v>
      </c>
      <c r="C882" s="20" t="n">
        <v>0.137643</v>
      </c>
      <c r="D882" s="20" t="n">
        <v>0.611913</v>
      </c>
      <c r="E882" s="20" t="n">
        <v>-0.08966399999999999</v>
      </c>
      <c r="F882" s="20" t="n">
        <v>-1.537577</v>
      </c>
      <c r="G882" s="20" t="n">
        <v>0.550704</v>
      </c>
      <c r="H882" s="20" t="n">
        <v>-0.046321</v>
      </c>
      <c r="I882" s="20" t="n">
        <v>0.955527</v>
      </c>
      <c r="J882" s="20" t="n">
        <v>0.9220469999999999</v>
      </c>
      <c r="K882" s="20" t="n">
        <v>0.417381</v>
      </c>
      <c r="L882" s="20" t="n">
        <v>0.636485</v>
      </c>
      <c r="M882" s="17">
        <f>Projection!$C$13*EXP($C$5+SQRT($C$4)*C882)+(Projection!$C$20+MAX(0,Projection!$C$14-Projection!$C$13)/Projection!$C$4-Projection!$C$21)*EXP($C$5+SQRT($C$4)*C882)^0.5</f>
        <v/>
      </c>
      <c r="N882" s="17">
        <f>M882*EXP($C$5+SQRT($C$4)*D882)+(Projection!$D$20+MAX(0,Projection!$C$24-M882)/Projection!$C$4-Projection!$D$21)*EXP($C$5+SQRT($C$4)*D882)^0.5</f>
        <v/>
      </c>
      <c r="O882" s="17">
        <f>N882*EXP($C$5+SQRT($C$4)*E882)+(Projection!$E$20+MAX(0,Projection!$D$24-N882)/Projection!$C$4-Projection!$E$21)*EXP($C$5+SQRT($C$4)*E882)^0.5</f>
        <v/>
      </c>
      <c r="P882" s="17">
        <f>O882*EXP($C$5+SQRT($C$4)*F882)+(Projection!$F$20+MAX(0,Projection!$E$24-O882)/Projection!$C$4-Projection!$F$21)*EXP($C$5+SQRT($C$4)*F882)^0.5</f>
        <v/>
      </c>
      <c r="Q882" s="17">
        <f>P882*EXP($C$5+SQRT($C$4)*G882)+(Projection!$G$20+MAX(0,Projection!$F$24-P882)/Projection!$C$4-Projection!$G$21)*EXP($C$5+SQRT($C$4)*G882)^0.5</f>
        <v/>
      </c>
      <c r="R882" s="17">
        <f>Q882*EXP($C$5+SQRT($C$4)*H882)+(Projection!$H$20+MAX(0,Projection!$G$24-Q882)/Projection!$C$4-Projection!$H$21)*EXP($C$5+SQRT($C$4)*H882)^0.5</f>
        <v/>
      </c>
      <c r="S882" s="17">
        <f>R882*EXP($C$5+SQRT($C$4)*I882)+(Projection!$I$20+MAX(0,Projection!$H$24-R882)/Projection!$C$4-Projection!$I$21)*EXP($C$5+SQRT($C$4)*I882)^0.5</f>
        <v/>
      </c>
      <c r="T882" s="17">
        <f>S882*EXP($C$5+SQRT($C$4)*J882)+(Projection!$J$20+MAX(0,Projection!$I$24-S882)/Projection!$C$4-Projection!$J$21)*EXP($C$5+SQRT($C$4)*J882)^0.5</f>
        <v/>
      </c>
      <c r="U882" s="17">
        <f>T882*EXP($C$5+SQRT($C$4)*K882)+(Projection!$K$20+MAX(0,Projection!$J$24-T882)/Projection!$C$4-Projection!$K$21)*EXP($C$5+SQRT($C$4)*K882)^0.5</f>
        <v/>
      </c>
      <c r="V882" s="17">
        <f>U882*EXP($C$5+SQRT($C$4)*L882)+(Projection!$L$20+MAX(0,Projection!$K$24-U882)/Projection!$C$4-Projection!$L$21)*EXP($C$5+SQRT($C$4)*L882)^0.5</f>
        <v/>
      </c>
      <c r="W882" s="13">
        <f>M882/Projection!$C$24</f>
        <v/>
      </c>
      <c r="X882" s="13">
        <f>N882/Projection!$D$24</f>
        <v/>
      </c>
      <c r="Y882" s="13">
        <f>O882/Projection!$E$24</f>
        <v/>
      </c>
      <c r="Z882" s="13">
        <f>P882/Projection!$F$24</f>
        <v/>
      </c>
      <c r="AA882" s="13">
        <f>Q882/Projection!$G$24</f>
        <v/>
      </c>
      <c r="AB882" s="13">
        <f>R882/Projection!$H$24</f>
        <v/>
      </c>
      <c r="AC882" s="13">
        <f>S882/Projection!$I$24</f>
        <v/>
      </c>
      <c r="AD882" s="13">
        <f>T882/Projection!$J$24</f>
        <v/>
      </c>
      <c r="AE882" s="13">
        <f>U882/Projection!$K$24</f>
        <v/>
      </c>
      <c r="AF882" s="13">
        <f>V882/Projection!$L$24</f>
        <v/>
      </c>
      <c r="AG882" s="13">
        <f>MIN(W882:AF882)</f>
        <v/>
      </c>
    </row>
    <row r="883">
      <c r="B883" s="2" t="n">
        <v>870</v>
      </c>
      <c r="C883" s="20" t="n">
        <v>0.94712</v>
      </c>
      <c r="D883" s="20" t="n">
        <v>-1.467816</v>
      </c>
      <c r="E883" s="20" t="n">
        <v>-1.746483</v>
      </c>
      <c r="F883" s="20" t="n">
        <v>0.529317</v>
      </c>
      <c r="G883" s="20" t="n">
        <v>0.7625459999999999</v>
      </c>
      <c r="H883" s="20" t="n">
        <v>0.77645</v>
      </c>
      <c r="I883" s="20" t="n">
        <v>0.387888</v>
      </c>
      <c r="J883" s="20" t="n">
        <v>2.06865</v>
      </c>
      <c r="K883" s="20" t="n">
        <v>-0.123477</v>
      </c>
      <c r="L883" s="20" t="n">
        <v>-0.229107</v>
      </c>
      <c r="M883" s="17">
        <f>Projection!$C$13*EXP($C$5+SQRT($C$4)*C883)+(Projection!$C$20+MAX(0,Projection!$C$14-Projection!$C$13)/Projection!$C$4-Projection!$C$21)*EXP($C$5+SQRT($C$4)*C883)^0.5</f>
        <v/>
      </c>
      <c r="N883" s="17">
        <f>M883*EXP($C$5+SQRT($C$4)*D883)+(Projection!$D$20+MAX(0,Projection!$C$24-M883)/Projection!$C$4-Projection!$D$21)*EXP($C$5+SQRT($C$4)*D883)^0.5</f>
        <v/>
      </c>
      <c r="O883" s="17">
        <f>N883*EXP($C$5+SQRT($C$4)*E883)+(Projection!$E$20+MAX(0,Projection!$D$24-N883)/Projection!$C$4-Projection!$E$21)*EXP($C$5+SQRT($C$4)*E883)^0.5</f>
        <v/>
      </c>
      <c r="P883" s="17">
        <f>O883*EXP($C$5+SQRT($C$4)*F883)+(Projection!$F$20+MAX(0,Projection!$E$24-O883)/Projection!$C$4-Projection!$F$21)*EXP($C$5+SQRT($C$4)*F883)^0.5</f>
        <v/>
      </c>
      <c r="Q883" s="17">
        <f>P883*EXP($C$5+SQRT($C$4)*G883)+(Projection!$G$20+MAX(0,Projection!$F$24-P883)/Projection!$C$4-Projection!$G$21)*EXP($C$5+SQRT($C$4)*G883)^0.5</f>
        <v/>
      </c>
      <c r="R883" s="17">
        <f>Q883*EXP($C$5+SQRT($C$4)*H883)+(Projection!$H$20+MAX(0,Projection!$G$24-Q883)/Projection!$C$4-Projection!$H$21)*EXP($C$5+SQRT($C$4)*H883)^0.5</f>
        <v/>
      </c>
      <c r="S883" s="17">
        <f>R883*EXP($C$5+SQRT($C$4)*I883)+(Projection!$I$20+MAX(0,Projection!$H$24-R883)/Projection!$C$4-Projection!$I$21)*EXP($C$5+SQRT($C$4)*I883)^0.5</f>
        <v/>
      </c>
      <c r="T883" s="17">
        <f>S883*EXP($C$5+SQRT($C$4)*J883)+(Projection!$J$20+MAX(0,Projection!$I$24-S883)/Projection!$C$4-Projection!$J$21)*EXP($C$5+SQRT($C$4)*J883)^0.5</f>
        <v/>
      </c>
      <c r="U883" s="17">
        <f>T883*EXP($C$5+SQRT($C$4)*K883)+(Projection!$K$20+MAX(0,Projection!$J$24-T883)/Projection!$C$4-Projection!$K$21)*EXP($C$5+SQRT($C$4)*K883)^0.5</f>
        <v/>
      </c>
      <c r="V883" s="17">
        <f>U883*EXP($C$5+SQRT($C$4)*L883)+(Projection!$L$20+MAX(0,Projection!$K$24-U883)/Projection!$C$4-Projection!$L$21)*EXP($C$5+SQRT($C$4)*L883)^0.5</f>
        <v/>
      </c>
      <c r="W883" s="13">
        <f>M883/Projection!$C$24</f>
        <v/>
      </c>
      <c r="X883" s="13">
        <f>N883/Projection!$D$24</f>
        <v/>
      </c>
      <c r="Y883" s="13">
        <f>O883/Projection!$E$24</f>
        <v/>
      </c>
      <c r="Z883" s="13">
        <f>P883/Projection!$F$24</f>
        <v/>
      </c>
      <c r="AA883" s="13">
        <f>Q883/Projection!$G$24</f>
        <v/>
      </c>
      <c r="AB883" s="13">
        <f>R883/Projection!$H$24</f>
        <v/>
      </c>
      <c r="AC883" s="13">
        <f>S883/Projection!$I$24</f>
        <v/>
      </c>
      <c r="AD883" s="13">
        <f>T883/Projection!$J$24</f>
        <v/>
      </c>
      <c r="AE883" s="13">
        <f>U883/Projection!$K$24</f>
        <v/>
      </c>
      <c r="AF883" s="13">
        <f>V883/Projection!$L$24</f>
        <v/>
      </c>
      <c r="AG883" s="13">
        <f>MIN(W883:AF883)</f>
        <v/>
      </c>
    </row>
    <row r="884">
      <c r="B884" s="2" t="n">
        <v>871</v>
      </c>
      <c r="C884" s="20" t="n">
        <v>0.682212</v>
      </c>
      <c r="D884" s="20" t="n">
        <v>1.61407</v>
      </c>
      <c r="E884" s="20" t="n">
        <v>-0.597814</v>
      </c>
      <c r="F884" s="20" t="n">
        <v>-0.307505</v>
      </c>
      <c r="G884" s="20" t="n">
        <v>-1.865796</v>
      </c>
      <c r="H884" s="20" t="n">
        <v>-0.167917</v>
      </c>
      <c r="I884" s="20" t="n">
        <v>0.358445</v>
      </c>
      <c r="J884" s="20" t="n">
        <v>-0.325447</v>
      </c>
      <c r="K884" s="20" t="n">
        <v>-0.307513</v>
      </c>
      <c r="L884" s="20" t="n">
        <v>-1.578128</v>
      </c>
      <c r="M884" s="17">
        <f>Projection!$C$13*EXP($C$5+SQRT($C$4)*C884)+(Projection!$C$20+MAX(0,Projection!$C$14-Projection!$C$13)/Projection!$C$4-Projection!$C$21)*EXP($C$5+SQRT($C$4)*C884)^0.5</f>
        <v/>
      </c>
      <c r="N884" s="17">
        <f>M884*EXP($C$5+SQRT($C$4)*D884)+(Projection!$D$20+MAX(0,Projection!$C$24-M884)/Projection!$C$4-Projection!$D$21)*EXP($C$5+SQRT($C$4)*D884)^0.5</f>
        <v/>
      </c>
      <c r="O884" s="17">
        <f>N884*EXP($C$5+SQRT($C$4)*E884)+(Projection!$E$20+MAX(0,Projection!$D$24-N884)/Projection!$C$4-Projection!$E$21)*EXP($C$5+SQRT($C$4)*E884)^0.5</f>
        <v/>
      </c>
      <c r="P884" s="17">
        <f>O884*EXP($C$5+SQRT($C$4)*F884)+(Projection!$F$20+MAX(0,Projection!$E$24-O884)/Projection!$C$4-Projection!$F$21)*EXP($C$5+SQRT($C$4)*F884)^0.5</f>
        <v/>
      </c>
      <c r="Q884" s="17">
        <f>P884*EXP($C$5+SQRT($C$4)*G884)+(Projection!$G$20+MAX(0,Projection!$F$24-P884)/Projection!$C$4-Projection!$G$21)*EXP($C$5+SQRT($C$4)*G884)^0.5</f>
        <v/>
      </c>
      <c r="R884" s="17">
        <f>Q884*EXP($C$5+SQRT($C$4)*H884)+(Projection!$H$20+MAX(0,Projection!$G$24-Q884)/Projection!$C$4-Projection!$H$21)*EXP($C$5+SQRT($C$4)*H884)^0.5</f>
        <v/>
      </c>
      <c r="S884" s="17">
        <f>R884*EXP($C$5+SQRT($C$4)*I884)+(Projection!$I$20+MAX(0,Projection!$H$24-R884)/Projection!$C$4-Projection!$I$21)*EXP($C$5+SQRT($C$4)*I884)^0.5</f>
        <v/>
      </c>
      <c r="T884" s="17">
        <f>S884*EXP($C$5+SQRT($C$4)*J884)+(Projection!$J$20+MAX(0,Projection!$I$24-S884)/Projection!$C$4-Projection!$J$21)*EXP($C$5+SQRT($C$4)*J884)^0.5</f>
        <v/>
      </c>
      <c r="U884" s="17">
        <f>T884*EXP($C$5+SQRT($C$4)*K884)+(Projection!$K$20+MAX(0,Projection!$J$24-T884)/Projection!$C$4-Projection!$K$21)*EXP($C$5+SQRT($C$4)*K884)^0.5</f>
        <v/>
      </c>
      <c r="V884" s="17">
        <f>U884*EXP($C$5+SQRT($C$4)*L884)+(Projection!$L$20+MAX(0,Projection!$K$24-U884)/Projection!$C$4-Projection!$L$21)*EXP($C$5+SQRT($C$4)*L884)^0.5</f>
        <v/>
      </c>
      <c r="W884" s="13">
        <f>M884/Projection!$C$24</f>
        <v/>
      </c>
      <c r="X884" s="13">
        <f>N884/Projection!$D$24</f>
        <v/>
      </c>
      <c r="Y884" s="13">
        <f>O884/Projection!$E$24</f>
        <v/>
      </c>
      <c r="Z884" s="13">
        <f>P884/Projection!$F$24</f>
        <v/>
      </c>
      <c r="AA884" s="13">
        <f>Q884/Projection!$G$24</f>
        <v/>
      </c>
      <c r="AB884" s="13">
        <f>R884/Projection!$H$24</f>
        <v/>
      </c>
      <c r="AC884" s="13">
        <f>S884/Projection!$I$24</f>
        <v/>
      </c>
      <c r="AD884" s="13">
        <f>T884/Projection!$J$24</f>
        <v/>
      </c>
      <c r="AE884" s="13">
        <f>U884/Projection!$K$24</f>
        <v/>
      </c>
      <c r="AF884" s="13">
        <f>V884/Projection!$L$24</f>
        <v/>
      </c>
      <c r="AG884" s="13">
        <f>MIN(W884:AF884)</f>
        <v/>
      </c>
    </row>
    <row r="885">
      <c r="B885" s="2" t="n">
        <v>872</v>
      </c>
      <c r="C885" s="20" t="n">
        <v>-0.285457</v>
      </c>
      <c r="D885" s="20" t="n">
        <v>0.672938</v>
      </c>
      <c r="E885" s="20" t="n">
        <v>0.033155</v>
      </c>
      <c r="F885" s="20" t="n">
        <v>-0.347081</v>
      </c>
      <c r="G885" s="20" t="n">
        <v>-0.32703</v>
      </c>
      <c r="H885" s="20" t="n">
        <v>-2.376847</v>
      </c>
      <c r="I885" s="20" t="n">
        <v>0.384287</v>
      </c>
      <c r="J885" s="20" t="n">
        <v>-0.939238</v>
      </c>
      <c r="K885" s="20" t="n">
        <v>1.075521</v>
      </c>
      <c r="L885" s="20" t="n">
        <v>-0.343511</v>
      </c>
      <c r="M885" s="17">
        <f>Projection!$C$13*EXP($C$5+SQRT($C$4)*C885)+(Projection!$C$20+MAX(0,Projection!$C$14-Projection!$C$13)/Projection!$C$4-Projection!$C$21)*EXP($C$5+SQRT($C$4)*C885)^0.5</f>
        <v/>
      </c>
      <c r="N885" s="17">
        <f>M885*EXP($C$5+SQRT($C$4)*D885)+(Projection!$D$20+MAX(0,Projection!$C$24-M885)/Projection!$C$4-Projection!$D$21)*EXP($C$5+SQRT($C$4)*D885)^0.5</f>
        <v/>
      </c>
      <c r="O885" s="17">
        <f>N885*EXP($C$5+SQRT($C$4)*E885)+(Projection!$E$20+MAX(0,Projection!$D$24-N885)/Projection!$C$4-Projection!$E$21)*EXP($C$5+SQRT($C$4)*E885)^0.5</f>
        <v/>
      </c>
      <c r="P885" s="17">
        <f>O885*EXP($C$5+SQRT($C$4)*F885)+(Projection!$F$20+MAX(0,Projection!$E$24-O885)/Projection!$C$4-Projection!$F$21)*EXP($C$5+SQRT($C$4)*F885)^0.5</f>
        <v/>
      </c>
      <c r="Q885" s="17">
        <f>P885*EXP($C$5+SQRT($C$4)*G885)+(Projection!$G$20+MAX(0,Projection!$F$24-P885)/Projection!$C$4-Projection!$G$21)*EXP($C$5+SQRT($C$4)*G885)^0.5</f>
        <v/>
      </c>
      <c r="R885" s="17">
        <f>Q885*EXP($C$5+SQRT($C$4)*H885)+(Projection!$H$20+MAX(0,Projection!$G$24-Q885)/Projection!$C$4-Projection!$H$21)*EXP($C$5+SQRT($C$4)*H885)^0.5</f>
        <v/>
      </c>
      <c r="S885" s="17">
        <f>R885*EXP($C$5+SQRT($C$4)*I885)+(Projection!$I$20+MAX(0,Projection!$H$24-R885)/Projection!$C$4-Projection!$I$21)*EXP($C$5+SQRT($C$4)*I885)^0.5</f>
        <v/>
      </c>
      <c r="T885" s="17">
        <f>S885*EXP($C$5+SQRT($C$4)*J885)+(Projection!$J$20+MAX(0,Projection!$I$24-S885)/Projection!$C$4-Projection!$J$21)*EXP($C$5+SQRT($C$4)*J885)^0.5</f>
        <v/>
      </c>
      <c r="U885" s="17">
        <f>T885*EXP($C$5+SQRT($C$4)*K885)+(Projection!$K$20+MAX(0,Projection!$J$24-T885)/Projection!$C$4-Projection!$K$21)*EXP($C$5+SQRT($C$4)*K885)^0.5</f>
        <v/>
      </c>
      <c r="V885" s="17">
        <f>U885*EXP($C$5+SQRT($C$4)*L885)+(Projection!$L$20+MAX(0,Projection!$K$24-U885)/Projection!$C$4-Projection!$L$21)*EXP($C$5+SQRT($C$4)*L885)^0.5</f>
        <v/>
      </c>
      <c r="W885" s="13">
        <f>M885/Projection!$C$24</f>
        <v/>
      </c>
      <c r="X885" s="13">
        <f>N885/Projection!$D$24</f>
        <v/>
      </c>
      <c r="Y885" s="13">
        <f>O885/Projection!$E$24</f>
        <v/>
      </c>
      <c r="Z885" s="13">
        <f>P885/Projection!$F$24</f>
        <v/>
      </c>
      <c r="AA885" s="13">
        <f>Q885/Projection!$G$24</f>
        <v/>
      </c>
      <c r="AB885" s="13">
        <f>R885/Projection!$H$24</f>
        <v/>
      </c>
      <c r="AC885" s="13">
        <f>S885/Projection!$I$24</f>
        <v/>
      </c>
      <c r="AD885" s="13">
        <f>T885/Projection!$J$24</f>
        <v/>
      </c>
      <c r="AE885" s="13">
        <f>U885/Projection!$K$24</f>
        <v/>
      </c>
      <c r="AF885" s="13">
        <f>V885/Projection!$L$24</f>
        <v/>
      </c>
      <c r="AG885" s="13">
        <f>MIN(W885:AF885)</f>
        <v/>
      </c>
    </row>
    <row r="886">
      <c r="B886" s="2" t="n">
        <v>873</v>
      </c>
      <c r="C886" s="20" t="n">
        <v>0.385003</v>
      </c>
      <c r="D886" s="20" t="n">
        <v>-0.683963</v>
      </c>
      <c r="E886" s="20" t="n">
        <v>1.313162</v>
      </c>
      <c r="F886" s="20" t="n">
        <v>0.024603</v>
      </c>
      <c r="G886" s="20" t="n">
        <v>0.807056</v>
      </c>
      <c r="H886" s="20" t="n">
        <v>1.167527</v>
      </c>
      <c r="I886" s="20" t="n">
        <v>2.389133</v>
      </c>
      <c r="J886" s="20" t="n">
        <v>-0.395975</v>
      </c>
      <c r="K886" s="20" t="n">
        <v>-0.499316</v>
      </c>
      <c r="L886" s="20" t="n">
        <v>0.148388</v>
      </c>
      <c r="M886" s="17">
        <f>Projection!$C$13*EXP($C$5+SQRT($C$4)*C886)+(Projection!$C$20+MAX(0,Projection!$C$14-Projection!$C$13)/Projection!$C$4-Projection!$C$21)*EXP($C$5+SQRT($C$4)*C886)^0.5</f>
        <v/>
      </c>
      <c r="N886" s="17">
        <f>M886*EXP($C$5+SQRT($C$4)*D886)+(Projection!$D$20+MAX(0,Projection!$C$24-M886)/Projection!$C$4-Projection!$D$21)*EXP($C$5+SQRT($C$4)*D886)^0.5</f>
        <v/>
      </c>
      <c r="O886" s="17">
        <f>N886*EXP($C$5+SQRT($C$4)*E886)+(Projection!$E$20+MAX(0,Projection!$D$24-N886)/Projection!$C$4-Projection!$E$21)*EXP($C$5+SQRT($C$4)*E886)^0.5</f>
        <v/>
      </c>
      <c r="P886" s="17">
        <f>O886*EXP($C$5+SQRT($C$4)*F886)+(Projection!$F$20+MAX(0,Projection!$E$24-O886)/Projection!$C$4-Projection!$F$21)*EXP($C$5+SQRT($C$4)*F886)^0.5</f>
        <v/>
      </c>
      <c r="Q886" s="17">
        <f>P886*EXP($C$5+SQRT($C$4)*G886)+(Projection!$G$20+MAX(0,Projection!$F$24-P886)/Projection!$C$4-Projection!$G$21)*EXP($C$5+SQRT($C$4)*G886)^0.5</f>
        <v/>
      </c>
      <c r="R886" s="17">
        <f>Q886*EXP($C$5+SQRT($C$4)*H886)+(Projection!$H$20+MAX(0,Projection!$G$24-Q886)/Projection!$C$4-Projection!$H$21)*EXP($C$5+SQRT($C$4)*H886)^0.5</f>
        <v/>
      </c>
      <c r="S886" s="17">
        <f>R886*EXP($C$5+SQRT($C$4)*I886)+(Projection!$I$20+MAX(0,Projection!$H$24-R886)/Projection!$C$4-Projection!$I$21)*EXP($C$5+SQRT($C$4)*I886)^0.5</f>
        <v/>
      </c>
      <c r="T886" s="17">
        <f>S886*EXP($C$5+SQRT($C$4)*J886)+(Projection!$J$20+MAX(0,Projection!$I$24-S886)/Projection!$C$4-Projection!$J$21)*EXP($C$5+SQRT($C$4)*J886)^0.5</f>
        <v/>
      </c>
      <c r="U886" s="17">
        <f>T886*EXP($C$5+SQRT($C$4)*K886)+(Projection!$K$20+MAX(0,Projection!$J$24-T886)/Projection!$C$4-Projection!$K$21)*EXP($C$5+SQRT($C$4)*K886)^0.5</f>
        <v/>
      </c>
      <c r="V886" s="17">
        <f>U886*EXP($C$5+SQRT($C$4)*L886)+(Projection!$L$20+MAX(0,Projection!$K$24-U886)/Projection!$C$4-Projection!$L$21)*EXP($C$5+SQRT($C$4)*L886)^0.5</f>
        <v/>
      </c>
      <c r="W886" s="13">
        <f>M886/Projection!$C$24</f>
        <v/>
      </c>
      <c r="X886" s="13">
        <f>N886/Projection!$D$24</f>
        <v/>
      </c>
      <c r="Y886" s="13">
        <f>O886/Projection!$E$24</f>
        <v/>
      </c>
      <c r="Z886" s="13">
        <f>P886/Projection!$F$24</f>
        <v/>
      </c>
      <c r="AA886" s="13">
        <f>Q886/Projection!$G$24</f>
        <v/>
      </c>
      <c r="AB886" s="13">
        <f>R886/Projection!$H$24</f>
        <v/>
      </c>
      <c r="AC886" s="13">
        <f>S886/Projection!$I$24</f>
        <v/>
      </c>
      <c r="AD886" s="13">
        <f>T886/Projection!$J$24</f>
        <v/>
      </c>
      <c r="AE886" s="13">
        <f>U886/Projection!$K$24</f>
        <v/>
      </c>
      <c r="AF886" s="13">
        <f>V886/Projection!$L$24</f>
        <v/>
      </c>
      <c r="AG886" s="13">
        <f>MIN(W886:AF886)</f>
        <v/>
      </c>
    </row>
    <row r="887">
      <c r="B887" s="2" t="n">
        <v>874</v>
      </c>
      <c r="C887" s="20" t="n">
        <v>-1.911862</v>
      </c>
      <c r="D887" s="20" t="n">
        <v>-1.274697</v>
      </c>
      <c r="E887" s="20" t="n">
        <v>-0.425998</v>
      </c>
      <c r="F887" s="20" t="n">
        <v>1.135004</v>
      </c>
      <c r="G887" s="20" t="n">
        <v>-1.279101</v>
      </c>
      <c r="H887" s="20" t="n">
        <v>1.391516</v>
      </c>
      <c r="I887" s="20" t="n">
        <v>0.057033</v>
      </c>
      <c r="J887" s="20" t="n">
        <v>1.452097</v>
      </c>
      <c r="K887" s="20" t="n">
        <v>-0.373131</v>
      </c>
      <c r="L887" s="20" t="n">
        <v>0.703576</v>
      </c>
      <c r="M887" s="17">
        <f>Projection!$C$13*EXP($C$5+SQRT($C$4)*C887)+(Projection!$C$20+MAX(0,Projection!$C$14-Projection!$C$13)/Projection!$C$4-Projection!$C$21)*EXP($C$5+SQRT($C$4)*C887)^0.5</f>
        <v/>
      </c>
      <c r="N887" s="17">
        <f>M887*EXP($C$5+SQRT($C$4)*D887)+(Projection!$D$20+MAX(0,Projection!$C$24-M887)/Projection!$C$4-Projection!$D$21)*EXP($C$5+SQRT($C$4)*D887)^0.5</f>
        <v/>
      </c>
      <c r="O887" s="17">
        <f>N887*EXP($C$5+SQRT($C$4)*E887)+(Projection!$E$20+MAX(0,Projection!$D$24-N887)/Projection!$C$4-Projection!$E$21)*EXP($C$5+SQRT($C$4)*E887)^0.5</f>
        <v/>
      </c>
      <c r="P887" s="17">
        <f>O887*EXP($C$5+SQRT($C$4)*F887)+(Projection!$F$20+MAX(0,Projection!$E$24-O887)/Projection!$C$4-Projection!$F$21)*EXP($C$5+SQRT($C$4)*F887)^0.5</f>
        <v/>
      </c>
      <c r="Q887" s="17">
        <f>P887*EXP($C$5+SQRT($C$4)*G887)+(Projection!$G$20+MAX(0,Projection!$F$24-P887)/Projection!$C$4-Projection!$G$21)*EXP($C$5+SQRT($C$4)*G887)^0.5</f>
        <v/>
      </c>
      <c r="R887" s="17">
        <f>Q887*EXP($C$5+SQRT($C$4)*H887)+(Projection!$H$20+MAX(0,Projection!$G$24-Q887)/Projection!$C$4-Projection!$H$21)*EXP($C$5+SQRT($C$4)*H887)^0.5</f>
        <v/>
      </c>
      <c r="S887" s="17">
        <f>R887*EXP($C$5+SQRT($C$4)*I887)+(Projection!$I$20+MAX(0,Projection!$H$24-R887)/Projection!$C$4-Projection!$I$21)*EXP($C$5+SQRT($C$4)*I887)^0.5</f>
        <v/>
      </c>
      <c r="T887" s="17">
        <f>S887*EXP($C$5+SQRT($C$4)*J887)+(Projection!$J$20+MAX(0,Projection!$I$24-S887)/Projection!$C$4-Projection!$J$21)*EXP($C$5+SQRT($C$4)*J887)^0.5</f>
        <v/>
      </c>
      <c r="U887" s="17">
        <f>T887*EXP($C$5+SQRT($C$4)*K887)+(Projection!$K$20+MAX(0,Projection!$J$24-T887)/Projection!$C$4-Projection!$K$21)*EXP($C$5+SQRT($C$4)*K887)^0.5</f>
        <v/>
      </c>
      <c r="V887" s="17">
        <f>U887*EXP($C$5+SQRT($C$4)*L887)+(Projection!$L$20+MAX(0,Projection!$K$24-U887)/Projection!$C$4-Projection!$L$21)*EXP($C$5+SQRT($C$4)*L887)^0.5</f>
        <v/>
      </c>
      <c r="W887" s="13">
        <f>M887/Projection!$C$24</f>
        <v/>
      </c>
      <c r="X887" s="13">
        <f>N887/Projection!$D$24</f>
        <v/>
      </c>
      <c r="Y887" s="13">
        <f>O887/Projection!$E$24</f>
        <v/>
      </c>
      <c r="Z887" s="13">
        <f>P887/Projection!$F$24</f>
        <v/>
      </c>
      <c r="AA887" s="13">
        <f>Q887/Projection!$G$24</f>
        <v/>
      </c>
      <c r="AB887" s="13">
        <f>R887/Projection!$H$24</f>
        <v/>
      </c>
      <c r="AC887" s="13">
        <f>S887/Projection!$I$24</f>
        <v/>
      </c>
      <c r="AD887" s="13">
        <f>T887/Projection!$J$24</f>
        <v/>
      </c>
      <c r="AE887" s="13">
        <f>U887/Projection!$K$24</f>
        <v/>
      </c>
      <c r="AF887" s="13">
        <f>V887/Projection!$L$24</f>
        <v/>
      </c>
      <c r="AG887" s="13">
        <f>MIN(W887:AF887)</f>
        <v/>
      </c>
    </row>
    <row r="888">
      <c r="B888" s="2" t="n">
        <v>875</v>
      </c>
      <c r="C888" s="20" t="n">
        <v>-1.094453</v>
      </c>
      <c r="D888" s="20" t="n">
        <v>-0.494121</v>
      </c>
      <c r="E888" s="20" t="n">
        <v>0.351714</v>
      </c>
      <c r="F888" s="20" t="n">
        <v>-0.12467</v>
      </c>
      <c r="G888" s="20" t="n">
        <v>-0.165127</v>
      </c>
      <c r="H888" s="20" t="n">
        <v>0.162349</v>
      </c>
      <c r="I888" s="20" t="n">
        <v>-0.968144</v>
      </c>
      <c r="J888" s="20" t="n">
        <v>-1.119517</v>
      </c>
      <c r="K888" s="20" t="n">
        <v>-2.817665</v>
      </c>
      <c r="L888" s="20" t="n">
        <v>0.097367</v>
      </c>
      <c r="M888" s="17">
        <f>Projection!$C$13*EXP($C$5+SQRT($C$4)*C888)+(Projection!$C$20+MAX(0,Projection!$C$14-Projection!$C$13)/Projection!$C$4-Projection!$C$21)*EXP($C$5+SQRT($C$4)*C888)^0.5</f>
        <v/>
      </c>
      <c r="N888" s="17">
        <f>M888*EXP($C$5+SQRT($C$4)*D888)+(Projection!$D$20+MAX(0,Projection!$C$24-M888)/Projection!$C$4-Projection!$D$21)*EXP($C$5+SQRT($C$4)*D888)^0.5</f>
        <v/>
      </c>
      <c r="O888" s="17">
        <f>N888*EXP($C$5+SQRT($C$4)*E888)+(Projection!$E$20+MAX(0,Projection!$D$24-N888)/Projection!$C$4-Projection!$E$21)*EXP($C$5+SQRT($C$4)*E888)^0.5</f>
        <v/>
      </c>
      <c r="P888" s="17">
        <f>O888*EXP($C$5+SQRT($C$4)*F888)+(Projection!$F$20+MAX(0,Projection!$E$24-O888)/Projection!$C$4-Projection!$F$21)*EXP($C$5+SQRT($C$4)*F888)^0.5</f>
        <v/>
      </c>
      <c r="Q888" s="17">
        <f>P888*EXP($C$5+SQRT($C$4)*G888)+(Projection!$G$20+MAX(0,Projection!$F$24-P888)/Projection!$C$4-Projection!$G$21)*EXP($C$5+SQRT($C$4)*G888)^0.5</f>
        <v/>
      </c>
      <c r="R888" s="17">
        <f>Q888*EXP($C$5+SQRT($C$4)*H888)+(Projection!$H$20+MAX(0,Projection!$G$24-Q888)/Projection!$C$4-Projection!$H$21)*EXP($C$5+SQRT($C$4)*H888)^0.5</f>
        <v/>
      </c>
      <c r="S888" s="17">
        <f>R888*EXP($C$5+SQRT($C$4)*I888)+(Projection!$I$20+MAX(0,Projection!$H$24-R888)/Projection!$C$4-Projection!$I$21)*EXP($C$5+SQRT($C$4)*I888)^0.5</f>
        <v/>
      </c>
      <c r="T888" s="17">
        <f>S888*EXP($C$5+SQRT($C$4)*J888)+(Projection!$J$20+MAX(0,Projection!$I$24-S888)/Projection!$C$4-Projection!$J$21)*EXP($C$5+SQRT($C$4)*J888)^0.5</f>
        <v/>
      </c>
      <c r="U888" s="17">
        <f>T888*EXP($C$5+SQRT($C$4)*K888)+(Projection!$K$20+MAX(0,Projection!$J$24-T888)/Projection!$C$4-Projection!$K$21)*EXP($C$5+SQRT($C$4)*K888)^0.5</f>
        <v/>
      </c>
      <c r="V888" s="17">
        <f>U888*EXP($C$5+SQRT($C$4)*L888)+(Projection!$L$20+MAX(0,Projection!$K$24-U888)/Projection!$C$4-Projection!$L$21)*EXP($C$5+SQRT($C$4)*L888)^0.5</f>
        <v/>
      </c>
      <c r="W888" s="13">
        <f>M888/Projection!$C$24</f>
        <v/>
      </c>
      <c r="X888" s="13">
        <f>N888/Projection!$D$24</f>
        <v/>
      </c>
      <c r="Y888" s="13">
        <f>O888/Projection!$E$24</f>
        <v/>
      </c>
      <c r="Z888" s="13">
        <f>P888/Projection!$F$24</f>
        <v/>
      </c>
      <c r="AA888" s="13">
        <f>Q888/Projection!$G$24</f>
        <v/>
      </c>
      <c r="AB888" s="13">
        <f>R888/Projection!$H$24</f>
        <v/>
      </c>
      <c r="AC888" s="13">
        <f>S888/Projection!$I$24</f>
        <v/>
      </c>
      <c r="AD888" s="13">
        <f>T888/Projection!$J$24</f>
        <v/>
      </c>
      <c r="AE888" s="13">
        <f>U888/Projection!$K$24</f>
        <v/>
      </c>
      <c r="AF888" s="13">
        <f>V888/Projection!$L$24</f>
        <v/>
      </c>
      <c r="AG888" s="13">
        <f>MIN(W888:AF888)</f>
        <v/>
      </c>
    </row>
    <row r="889">
      <c r="B889" s="2" t="n">
        <v>876</v>
      </c>
      <c r="C889" s="20" t="n">
        <v>-1.539267</v>
      </c>
      <c r="D889" s="20" t="n">
        <v>-1.911565</v>
      </c>
      <c r="E889" s="20" t="n">
        <v>-0.152411</v>
      </c>
      <c r="F889" s="20" t="n">
        <v>-2.315732</v>
      </c>
      <c r="G889" s="20" t="n">
        <v>-0.105374</v>
      </c>
      <c r="H889" s="20" t="n">
        <v>0.112937</v>
      </c>
      <c r="I889" s="20" t="n">
        <v>-1.090896</v>
      </c>
      <c r="J889" s="20" t="n">
        <v>0.165594</v>
      </c>
      <c r="K889" s="20" t="n">
        <v>0.06876699999999999</v>
      </c>
      <c r="L889" s="20" t="n">
        <v>-0.196355</v>
      </c>
      <c r="M889" s="17">
        <f>Projection!$C$13*EXP($C$5+SQRT($C$4)*C889)+(Projection!$C$20+MAX(0,Projection!$C$14-Projection!$C$13)/Projection!$C$4-Projection!$C$21)*EXP($C$5+SQRT($C$4)*C889)^0.5</f>
        <v/>
      </c>
      <c r="N889" s="17">
        <f>M889*EXP($C$5+SQRT($C$4)*D889)+(Projection!$D$20+MAX(0,Projection!$C$24-M889)/Projection!$C$4-Projection!$D$21)*EXP($C$5+SQRT($C$4)*D889)^0.5</f>
        <v/>
      </c>
      <c r="O889" s="17">
        <f>N889*EXP($C$5+SQRT($C$4)*E889)+(Projection!$E$20+MAX(0,Projection!$D$24-N889)/Projection!$C$4-Projection!$E$21)*EXP($C$5+SQRT($C$4)*E889)^0.5</f>
        <v/>
      </c>
      <c r="P889" s="17">
        <f>O889*EXP($C$5+SQRT($C$4)*F889)+(Projection!$F$20+MAX(0,Projection!$E$24-O889)/Projection!$C$4-Projection!$F$21)*EXP($C$5+SQRT($C$4)*F889)^0.5</f>
        <v/>
      </c>
      <c r="Q889" s="17">
        <f>P889*EXP($C$5+SQRT($C$4)*G889)+(Projection!$G$20+MAX(0,Projection!$F$24-P889)/Projection!$C$4-Projection!$G$21)*EXP($C$5+SQRT($C$4)*G889)^0.5</f>
        <v/>
      </c>
      <c r="R889" s="17">
        <f>Q889*EXP($C$5+SQRT($C$4)*H889)+(Projection!$H$20+MAX(0,Projection!$G$24-Q889)/Projection!$C$4-Projection!$H$21)*EXP($C$5+SQRT($C$4)*H889)^0.5</f>
        <v/>
      </c>
      <c r="S889" s="17">
        <f>R889*EXP($C$5+SQRT($C$4)*I889)+(Projection!$I$20+MAX(0,Projection!$H$24-R889)/Projection!$C$4-Projection!$I$21)*EXP($C$5+SQRT($C$4)*I889)^0.5</f>
        <v/>
      </c>
      <c r="T889" s="17">
        <f>S889*EXP($C$5+SQRT($C$4)*J889)+(Projection!$J$20+MAX(0,Projection!$I$24-S889)/Projection!$C$4-Projection!$J$21)*EXP($C$5+SQRT($C$4)*J889)^0.5</f>
        <v/>
      </c>
      <c r="U889" s="17">
        <f>T889*EXP($C$5+SQRT($C$4)*K889)+(Projection!$K$20+MAX(0,Projection!$J$24-T889)/Projection!$C$4-Projection!$K$21)*EXP($C$5+SQRT($C$4)*K889)^0.5</f>
        <v/>
      </c>
      <c r="V889" s="17">
        <f>U889*EXP($C$5+SQRT($C$4)*L889)+(Projection!$L$20+MAX(0,Projection!$K$24-U889)/Projection!$C$4-Projection!$L$21)*EXP($C$5+SQRT($C$4)*L889)^0.5</f>
        <v/>
      </c>
      <c r="W889" s="13">
        <f>M889/Projection!$C$24</f>
        <v/>
      </c>
      <c r="X889" s="13">
        <f>N889/Projection!$D$24</f>
        <v/>
      </c>
      <c r="Y889" s="13">
        <f>O889/Projection!$E$24</f>
        <v/>
      </c>
      <c r="Z889" s="13">
        <f>P889/Projection!$F$24</f>
        <v/>
      </c>
      <c r="AA889" s="13">
        <f>Q889/Projection!$G$24</f>
        <v/>
      </c>
      <c r="AB889" s="13">
        <f>R889/Projection!$H$24</f>
        <v/>
      </c>
      <c r="AC889" s="13">
        <f>S889/Projection!$I$24</f>
        <v/>
      </c>
      <c r="AD889" s="13">
        <f>T889/Projection!$J$24</f>
        <v/>
      </c>
      <c r="AE889" s="13">
        <f>U889/Projection!$K$24</f>
        <v/>
      </c>
      <c r="AF889" s="13">
        <f>V889/Projection!$L$24</f>
        <v/>
      </c>
      <c r="AG889" s="13">
        <f>MIN(W889:AF889)</f>
        <v/>
      </c>
    </row>
    <row r="890">
      <c r="B890" s="2" t="n">
        <v>877</v>
      </c>
      <c r="C890" s="20" t="n">
        <v>0.356717</v>
      </c>
      <c r="D890" s="20" t="n">
        <v>0.50801</v>
      </c>
      <c r="E890" s="20" t="n">
        <v>0.205637</v>
      </c>
      <c r="F890" s="20" t="n">
        <v>0.619781</v>
      </c>
      <c r="G890" s="20" t="n">
        <v>-1.44834</v>
      </c>
      <c r="H890" s="20" t="n">
        <v>-0.766112</v>
      </c>
      <c r="I890" s="20" t="n">
        <v>-1.12233</v>
      </c>
      <c r="J890" s="20" t="n">
        <v>0.862874</v>
      </c>
      <c r="K890" s="20" t="n">
        <v>-0.846932</v>
      </c>
      <c r="L890" s="20" t="n">
        <v>0.009627</v>
      </c>
      <c r="M890" s="17">
        <f>Projection!$C$13*EXP($C$5+SQRT($C$4)*C890)+(Projection!$C$20+MAX(0,Projection!$C$14-Projection!$C$13)/Projection!$C$4-Projection!$C$21)*EXP($C$5+SQRT($C$4)*C890)^0.5</f>
        <v/>
      </c>
      <c r="N890" s="17">
        <f>M890*EXP($C$5+SQRT($C$4)*D890)+(Projection!$D$20+MAX(0,Projection!$C$24-M890)/Projection!$C$4-Projection!$D$21)*EXP($C$5+SQRT($C$4)*D890)^0.5</f>
        <v/>
      </c>
      <c r="O890" s="17">
        <f>N890*EXP($C$5+SQRT($C$4)*E890)+(Projection!$E$20+MAX(0,Projection!$D$24-N890)/Projection!$C$4-Projection!$E$21)*EXP($C$5+SQRT($C$4)*E890)^0.5</f>
        <v/>
      </c>
      <c r="P890" s="17">
        <f>O890*EXP($C$5+SQRT($C$4)*F890)+(Projection!$F$20+MAX(0,Projection!$E$24-O890)/Projection!$C$4-Projection!$F$21)*EXP($C$5+SQRT($C$4)*F890)^0.5</f>
        <v/>
      </c>
      <c r="Q890" s="17">
        <f>P890*EXP($C$5+SQRT($C$4)*G890)+(Projection!$G$20+MAX(0,Projection!$F$24-P890)/Projection!$C$4-Projection!$G$21)*EXP($C$5+SQRT($C$4)*G890)^0.5</f>
        <v/>
      </c>
      <c r="R890" s="17">
        <f>Q890*EXP($C$5+SQRT($C$4)*H890)+(Projection!$H$20+MAX(0,Projection!$G$24-Q890)/Projection!$C$4-Projection!$H$21)*EXP($C$5+SQRT($C$4)*H890)^0.5</f>
        <v/>
      </c>
      <c r="S890" s="17">
        <f>R890*EXP($C$5+SQRT($C$4)*I890)+(Projection!$I$20+MAX(0,Projection!$H$24-R890)/Projection!$C$4-Projection!$I$21)*EXP($C$5+SQRT($C$4)*I890)^0.5</f>
        <v/>
      </c>
      <c r="T890" s="17">
        <f>S890*EXP($C$5+SQRT($C$4)*J890)+(Projection!$J$20+MAX(0,Projection!$I$24-S890)/Projection!$C$4-Projection!$J$21)*EXP($C$5+SQRT($C$4)*J890)^0.5</f>
        <v/>
      </c>
      <c r="U890" s="17">
        <f>T890*EXP($C$5+SQRT($C$4)*K890)+(Projection!$K$20+MAX(0,Projection!$J$24-T890)/Projection!$C$4-Projection!$K$21)*EXP($C$5+SQRT($C$4)*K890)^0.5</f>
        <v/>
      </c>
      <c r="V890" s="17">
        <f>U890*EXP($C$5+SQRT($C$4)*L890)+(Projection!$L$20+MAX(0,Projection!$K$24-U890)/Projection!$C$4-Projection!$L$21)*EXP($C$5+SQRT($C$4)*L890)^0.5</f>
        <v/>
      </c>
      <c r="W890" s="13">
        <f>M890/Projection!$C$24</f>
        <v/>
      </c>
      <c r="X890" s="13">
        <f>N890/Projection!$D$24</f>
        <v/>
      </c>
      <c r="Y890" s="13">
        <f>O890/Projection!$E$24</f>
        <v/>
      </c>
      <c r="Z890" s="13">
        <f>P890/Projection!$F$24</f>
        <v/>
      </c>
      <c r="AA890" s="13">
        <f>Q890/Projection!$G$24</f>
        <v/>
      </c>
      <c r="AB890" s="13">
        <f>R890/Projection!$H$24</f>
        <v/>
      </c>
      <c r="AC890" s="13">
        <f>S890/Projection!$I$24</f>
        <v/>
      </c>
      <c r="AD890" s="13">
        <f>T890/Projection!$J$24</f>
        <v/>
      </c>
      <c r="AE890" s="13">
        <f>U890/Projection!$K$24</f>
        <v/>
      </c>
      <c r="AF890" s="13">
        <f>V890/Projection!$L$24</f>
        <v/>
      </c>
      <c r="AG890" s="13">
        <f>MIN(W890:AF890)</f>
        <v/>
      </c>
    </row>
    <row r="891">
      <c r="B891" s="2" t="n">
        <v>878</v>
      </c>
      <c r="C891" s="20" t="n">
        <v>-0.178833</v>
      </c>
      <c r="D891" s="20" t="n">
        <v>0.417057</v>
      </c>
      <c r="E891" s="20" t="n">
        <v>-0.944146</v>
      </c>
      <c r="F891" s="20" t="n">
        <v>2.642488</v>
      </c>
      <c r="G891" s="20" t="n">
        <v>0.282736</v>
      </c>
      <c r="H891" s="20" t="n">
        <v>-0.2763</v>
      </c>
      <c r="I891" s="20" t="n">
        <v>-0.048889</v>
      </c>
      <c r="J891" s="20" t="n">
        <v>0.666367</v>
      </c>
      <c r="K891" s="20" t="n">
        <v>-1.368861</v>
      </c>
      <c r="L891" s="20" t="n">
        <v>0.232914</v>
      </c>
      <c r="M891" s="17">
        <f>Projection!$C$13*EXP($C$5+SQRT($C$4)*C891)+(Projection!$C$20+MAX(0,Projection!$C$14-Projection!$C$13)/Projection!$C$4-Projection!$C$21)*EXP($C$5+SQRT($C$4)*C891)^0.5</f>
        <v/>
      </c>
      <c r="N891" s="17">
        <f>M891*EXP($C$5+SQRT($C$4)*D891)+(Projection!$D$20+MAX(0,Projection!$C$24-M891)/Projection!$C$4-Projection!$D$21)*EXP($C$5+SQRT($C$4)*D891)^0.5</f>
        <v/>
      </c>
      <c r="O891" s="17">
        <f>N891*EXP($C$5+SQRT($C$4)*E891)+(Projection!$E$20+MAX(0,Projection!$D$24-N891)/Projection!$C$4-Projection!$E$21)*EXP($C$5+SQRT($C$4)*E891)^0.5</f>
        <v/>
      </c>
      <c r="P891" s="17">
        <f>O891*EXP($C$5+SQRT($C$4)*F891)+(Projection!$F$20+MAX(0,Projection!$E$24-O891)/Projection!$C$4-Projection!$F$21)*EXP($C$5+SQRT($C$4)*F891)^0.5</f>
        <v/>
      </c>
      <c r="Q891" s="17">
        <f>P891*EXP($C$5+SQRT($C$4)*G891)+(Projection!$G$20+MAX(0,Projection!$F$24-P891)/Projection!$C$4-Projection!$G$21)*EXP($C$5+SQRT($C$4)*G891)^0.5</f>
        <v/>
      </c>
      <c r="R891" s="17">
        <f>Q891*EXP($C$5+SQRT($C$4)*H891)+(Projection!$H$20+MAX(0,Projection!$G$24-Q891)/Projection!$C$4-Projection!$H$21)*EXP($C$5+SQRT($C$4)*H891)^0.5</f>
        <v/>
      </c>
      <c r="S891" s="17">
        <f>R891*EXP($C$5+SQRT($C$4)*I891)+(Projection!$I$20+MAX(0,Projection!$H$24-R891)/Projection!$C$4-Projection!$I$21)*EXP($C$5+SQRT($C$4)*I891)^0.5</f>
        <v/>
      </c>
      <c r="T891" s="17">
        <f>S891*EXP($C$5+SQRT($C$4)*J891)+(Projection!$J$20+MAX(0,Projection!$I$24-S891)/Projection!$C$4-Projection!$J$21)*EXP($C$5+SQRT($C$4)*J891)^0.5</f>
        <v/>
      </c>
      <c r="U891" s="17">
        <f>T891*EXP($C$5+SQRT($C$4)*K891)+(Projection!$K$20+MAX(0,Projection!$J$24-T891)/Projection!$C$4-Projection!$K$21)*EXP($C$5+SQRT($C$4)*K891)^0.5</f>
        <v/>
      </c>
      <c r="V891" s="17">
        <f>U891*EXP($C$5+SQRT($C$4)*L891)+(Projection!$L$20+MAX(0,Projection!$K$24-U891)/Projection!$C$4-Projection!$L$21)*EXP($C$5+SQRT($C$4)*L891)^0.5</f>
        <v/>
      </c>
      <c r="W891" s="13">
        <f>M891/Projection!$C$24</f>
        <v/>
      </c>
      <c r="X891" s="13">
        <f>N891/Projection!$D$24</f>
        <v/>
      </c>
      <c r="Y891" s="13">
        <f>O891/Projection!$E$24</f>
        <v/>
      </c>
      <c r="Z891" s="13">
        <f>P891/Projection!$F$24</f>
        <v/>
      </c>
      <c r="AA891" s="13">
        <f>Q891/Projection!$G$24</f>
        <v/>
      </c>
      <c r="AB891" s="13">
        <f>R891/Projection!$H$24</f>
        <v/>
      </c>
      <c r="AC891" s="13">
        <f>S891/Projection!$I$24</f>
        <v/>
      </c>
      <c r="AD891" s="13">
        <f>T891/Projection!$J$24</f>
        <v/>
      </c>
      <c r="AE891" s="13">
        <f>U891/Projection!$K$24</f>
        <v/>
      </c>
      <c r="AF891" s="13">
        <f>V891/Projection!$L$24</f>
        <v/>
      </c>
      <c r="AG891" s="13">
        <f>MIN(W891:AF891)</f>
        <v/>
      </c>
    </row>
    <row r="892">
      <c r="B892" s="2" t="n">
        <v>879</v>
      </c>
      <c r="C892" s="20" t="n">
        <v>0.607998</v>
      </c>
      <c r="D892" s="20" t="n">
        <v>0.056308</v>
      </c>
      <c r="E892" s="20" t="n">
        <v>0.983873</v>
      </c>
      <c r="F892" s="20" t="n">
        <v>-1.463009</v>
      </c>
      <c r="G892" s="20" t="n">
        <v>0.455456</v>
      </c>
      <c r="H892" s="20" t="n">
        <v>-0.321936</v>
      </c>
      <c r="I892" s="20" t="n">
        <v>1.414217</v>
      </c>
      <c r="J892" s="20" t="n">
        <v>-0.509961</v>
      </c>
      <c r="K892" s="20" t="n">
        <v>-1.538917</v>
      </c>
      <c r="L892" s="20" t="n">
        <v>-0.837948</v>
      </c>
      <c r="M892" s="17">
        <f>Projection!$C$13*EXP($C$5+SQRT($C$4)*C892)+(Projection!$C$20+MAX(0,Projection!$C$14-Projection!$C$13)/Projection!$C$4-Projection!$C$21)*EXP($C$5+SQRT($C$4)*C892)^0.5</f>
        <v/>
      </c>
      <c r="N892" s="17">
        <f>M892*EXP($C$5+SQRT($C$4)*D892)+(Projection!$D$20+MAX(0,Projection!$C$24-M892)/Projection!$C$4-Projection!$D$21)*EXP($C$5+SQRT($C$4)*D892)^0.5</f>
        <v/>
      </c>
      <c r="O892" s="17">
        <f>N892*EXP($C$5+SQRT($C$4)*E892)+(Projection!$E$20+MAX(0,Projection!$D$24-N892)/Projection!$C$4-Projection!$E$21)*EXP($C$5+SQRT($C$4)*E892)^0.5</f>
        <v/>
      </c>
      <c r="P892" s="17">
        <f>O892*EXP($C$5+SQRT($C$4)*F892)+(Projection!$F$20+MAX(0,Projection!$E$24-O892)/Projection!$C$4-Projection!$F$21)*EXP($C$5+SQRT($C$4)*F892)^0.5</f>
        <v/>
      </c>
      <c r="Q892" s="17">
        <f>P892*EXP($C$5+SQRT($C$4)*G892)+(Projection!$G$20+MAX(0,Projection!$F$24-P892)/Projection!$C$4-Projection!$G$21)*EXP($C$5+SQRT($C$4)*G892)^0.5</f>
        <v/>
      </c>
      <c r="R892" s="17">
        <f>Q892*EXP($C$5+SQRT($C$4)*H892)+(Projection!$H$20+MAX(0,Projection!$G$24-Q892)/Projection!$C$4-Projection!$H$21)*EXP($C$5+SQRT($C$4)*H892)^0.5</f>
        <v/>
      </c>
      <c r="S892" s="17">
        <f>R892*EXP($C$5+SQRT($C$4)*I892)+(Projection!$I$20+MAX(0,Projection!$H$24-R892)/Projection!$C$4-Projection!$I$21)*EXP($C$5+SQRT($C$4)*I892)^0.5</f>
        <v/>
      </c>
      <c r="T892" s="17">
        <f>S892*EXP($C$5+SQRT($C$4)*J892)+(Projection!$J$20+MAX(0,Projection!$I$24-S892)/Projection!$C$4-Projection!$J$21)*EXP($C$5+SQRT($C$4)*J892)^0.5</f>
        <v/>
      </c>
      <c r="U892" s="17">
        <f>T892*EXP($C$5+SQRT($C$4)*K892)+(Projection!$K$20+MAX(0,Projection!$J$24-T892)/Projection!$C$4-Projection!$K$21)*EXP($C$5+SQRT($C$4)*K892)^0.5</f>
        <v/>
      </c>
      <c r="V892" s="17">
        <f>U892*EXP($C$5+SQRT($C$4)*L892)+(Projection!$L$20+MAX(0,Projection!$K$24-U892)/Projection!$C$4-Projection!$L$21)*EXP($C$5+SQRT($C$4)*L892)^0.5</f>
        <v/>
      </c>
      <c r="W892" s="13">
        <f>M892/Projection!$C$24</f>
        <v/>
      </c>
      <c r="X892" s="13">
        <f>N892/Projection!$D$24</f>
        <v/>
      </c>
      <c r="Y892" s="13">
        <f>O892/Projection!$E$24</f>
        <v/>
      </c>
      <c r="Z892" s="13">
        <f>P892/Projection!$F$24</f>
        <v/>
      </c>
      <c r="AA892" s="13">
        <f>Q892/Projection!$G$24</f>
        <v/>
      </c>
      <c r="AB892" s="13">
        <f>R892/Projection!$H$24</f>
        <v/>
      </c>
      <c r="AC892" s="13">
        <f>S892/Projection!$I$24</f>
        <v/>
      </c>
      <c r="AD892" s="13">
        <f>T892/Projection!$J$24</f>
        <v/>
      </c>
      <c r="AE892" s="13">
        <f>U892/Projection!$K$24</f>
        <v/>
      </c>
      <c r="AF892" s="13">
        <f>V892/Projection!$L$24</f>
        <v/>
      </c>
      <c r="AG892" s="13">
        <f>MIN(W892:AF892)</f>
        <v/>
      </c>
    </row>
    <row r="893">
      <c r="B893" s="2" t="n">
        <v>880</v>
      </c>
      <c r="C893" s="20" t="n">
        <v>-0.220941</v>
      </c>
      <c r="D893" s="20" t="n">
        <v>-2.293634</v>
      </c>
      <c r="E893" s="20" t="n">
        <v>2.181897</v>
      </c>
      <c r="F893" s="20" t="n">
        <v>0.15665</v>
      </c>
      <c r="G893" s="20" t="n">
        <v>-0.880451</v>
      </c>
      <c r="H893" s="20" t="n">
        <v>0.253102</v>
      </c>
      <c r="I893" s="20" t="n">
        <v>-0.215464</v>
      </c>
      <c r="J893" s="20" t="n">
        <v>0.531927</v>
      </c>
      <c r="K893" s="20" t="n">
        <v>-0.184013</v>
      </c>
      <c r="L893" s="20" t="n">
        <v>0.149238</v>
      </c>
      <c r="M893" s="17">
        <f>Projection!$C$13*EXP($C$5+SQRT($C$4)*C893)+(Projection!$C$20+MAX(0,Projection!$C$14-Projection!$C$13)/Projection!$C$4-Projection!$C$21)*EXP($C$5+SQRT($C$4)*C893)^0.5</f>
        <v/>
      </c>
      <c r="N893" s="17">
        <f>M893*EXP($C$5+SQRT($C$4)*D893)+(Projection!$D$20+MAX(0,Projection!$C$24-M893)/Projection!$C$4-Projection!$D$21)*EXP($C$5+SQRT($C$4)*D893)^0.5</f>
        <v/>
      </c>
      <c r="O893" s="17">
        <f>N893*EXP($C$5+SQRT($C$4)*E893)+(Projection!$E$20+MAX(0,Projection!$D$24-N893)/Projection!$C$4-Projection!$E$21)*EXP($C$5+SQRT($C$4)*E893)^0.5</f>
        <v/>
      </c>
      <c r="P893" s="17">
        <f>O893*EXP($C$5+SQRT($C$4)*F893)+(Projection!$F$20+MAX(0,Projection!$E$24-O893)/Projection!$C$4-Projection!$F$21)*EXP($C$5+SQRT($C$4)*F893)^0.5</f>
        <v/>
      </c>
      <c r="Q893" s="17">
        <f>P893*EXP($C$5+SQRT($C$4)*G893)+(Projection!$G$20+MAX(0,Projection!$F$24-P893)/Projection!$C$4-Projection!$G$21)*EXP($C$5+SQRT($C$4)*G893)^0.5</f>
        <v/>
      </c>
      <c r="R893" s="17">
        <f>Q893*EXP($C$5+SQRT($C$4)*H893)+(Projection!$H$20+MAX(0,Projection!$G$24-Q893)/Projection!$C$4-Projection!$H$21)*EXP($C$5+SQRT($C$4)*H893)^0.5</f>
        <v/>
      </c>
      <c r="S893" s="17">
        <f>R893*EXP($C$5+SQRT($C$4)*I893)+(Projection!$I$20+MAX(0,Projection!$H$24-R893)/Projection!$C$4-Projection!$I$21)*EXP($C$5+SQRT($C$4)*I893)^0.5</f>
        <v/>
      </c>
      <c r="T893" s="17">
        <f>S893*EXP($C$5+SQRT($C$4)*J893)+(Projection!$J$20+MAX(0,Projection!$I$24-S893)/Projection!$C$4-Projection!$J$21)*EXP($C$5+SQRT($C$4)*J893)^0.5</f>
        <v/>
      </c>
      <c r="U893" s="17">
        <f>T893*EXP($C$5+SQRT($C$4)*K893)+(Projection!$K$20+MAX(0,Projection!$J$24-T893)/Projection!$C$4-Projection!$K$21)*EXP($C$5+SQRT($C$4)*K893)^0.5</f>
        <v/>
      </c>
      <c r="V893" s="17">
        <f>U893*EXP($C$5+SQRT($C$4)*L893)+(Projection!$L$20+MAX(0,Projection!$K$24-U893)/Projection!$C$4-Projection!$L$21)*EXP($C$5+SQRT($C$4)*L893)^0.5</f>
        <v/>
      </c>
      <c r="W893" s="13">
        <f>M893/Projection!$C$24</f>
        <v/>
      </c>
      <c r="X893" s="13">
        <f>N893/Projection!$D$24</f>
        <v/>
      </c>
      <c r="Y893" s="13">
        <f>O893/Projection!$E$24</f>
        <v/>
      </c>
      <c r="Z893" s="13">
        <f>P893/Projection!$F$24</f>
        <v/>
      </c>
      <c r="AA893" s="13">
        <f>Q893/Projection!$G$24</f>
        <v/>
      </c>
      <c r="AB893" s="13">
        <f>R893/Projection!$H$24</f>
        <v/>
      </c>
      <c r="AC893" s="13">
        <f>S893/Projection!$I$24</f>
        <v/>
      </c>
      <c r="AD893" s="13">
        <f>T893/Projection!$J$24</f>
        <v/>
      </c>
      <c r="AE893" s="13">
        <f>U893/Projection!$K$24</f>
        <v/>
      </c>
      <c r="AF893" s="13">
        <f>V893/Projection!$L$24</f>
        <v/>
      </c>
      <c r="AG893" s="13">
        <f>MIN(W893:AF893)</f>
        <v/>
      </c>
    </row>
    <row r="894">
      <c r="B894" s="2" t="n">
        <v>881</v>
      </c>
      <c r="C894" s="20" t="n">
        <v>-1.850341</v>
      </c>
      <c r="D894" s="20" t="n">
        <v>0.372571</v>
      </c>
      <c r="E894" s="20" t="n">
        <v>0.596588</v>
      </c>
      <c r="F894" s="20" t="n">
        <v>1.160254</v>
      </c>
      <c r="G894" s="20" t="n">
        <v>0.285177</v>
      </c>
      <c r="H894" s="20" t="n">
        <v>1.1604</v>
      </c>
      <c r="I894" s="20" t="n">
        <v>-0.827383</v>
      </c>
      <c r="J894" s="20" t="n">
        <v>1.37002</v>
      </c>
      <c r="K894" s="20" t="n">
        <v>-0.736444</v>
      </c>
      <c r="L894" s="20" t="n">
        <v>1.818596</v>
      </c>
      <c r="M894" s="17">
        <f>Projection!$C$13*EXP($C$5+SQRT($C$4)*C894)+(Projection!$C$20+MAX(0,Projection!$C$14-Projection!$C$13)/Projection!$C$4-Projection!$C$21)*EXP($C$5+SQRT($C$4)*C894)^0.5</f>
        <v/>
      </c>
      <c r="N894" s="17">
        <f>M894*EXP($C$5+SQRT($C$4)*D894)+(Projection!$D$20+MAX(0,Projection!$C$24-M894)/Projection!$C$4-Projection!$D$21)*EXP($C$5+SQRT($C$4)*D894)^0.5</f>
        <v/>
      </c>
      <c r="O894" s="17">
        <f>N894*EXP($C$5+SQRT($C$4)*E894)+(Projection!$E$20+MAX(0,Projection!$D$24-N894)/Projection!$C$4-Projection!$E$21)*EXP($C$5+SQRT($C$4)*E894)^0.5</f>
        <v/>
      </c>
      <c r="P894" s="17">
        <f>O894*EXP($C$5+SQRT($C$4)*F894)+(Projection!$F$20+MAX(0,Projection!$E$24-O894)/Projection!$C$4-Projection!$F$21)*EXP($C$5+SQRT($C$4)*F894)^0.5</f>
        <v/>
      </c>
      <c r="Q894" s="17">
        <f>P894*EXP($C$5+SQRT($C$4)*G894)+(Projection!$G$20+MAX(0,Projection!$F$24-P894)/Projection!$C$4-Projection!$G$21)*EXP($C$5+SQRT($C$4)*G894)^0.5</f>
        <v/>
      </c>
      <c r="R894" s="17">
        <f>Q894*EXP($C$5+SQRT($C$4)*H894)+(Projection!$H$20+MAX(0,Projection!$G$24-Q894)/Projection!$C$4-Projection!$H$21)*EXP($C$5+SQRT($C$4)*H894)^0.5</f>
        <v/>
      </c>
      <c r="S894" s="17">
        <f>R894*EXP($C$5+SQRT($C$4)*I894)+(Projection!$I$20+MAX(0,Projection!$H$24-R894)/Projection!$C$4-Projection!$I$21)*EXP($C$5+SQRT($C$4)*I894)^0.5</f>
        <v/>
      </c>
      <c r="T894" s="17">
        <f>S894*EXP($C$5+SQRT($C$4)*J894)+(Projection!$J$20+MAX(0,Projection!$I$24-S894)/Projection!$C$4-Projection!$J$21)*EXP($C$5+SQRT($C$4)*J894)^0.5</f>
        <v/>
      </c>
      <c r="U894" s="17">
        <f>T894*EXP($C$5+SQRT($C$4)*K894)+(Projection!$K$20+MAX(0,Projection!$J$24-T894)/Projection!$C$4-Projection!$K$21)*EXP($C$5+SQRT($C$4)*K894)^0.5</f>
        <v/>
      </c>
      <c r="V894" s="17">
        <f>U894*EXP($C$5+SQRT($C$4)*L894)+(Projection!$L$20+MAX(0,Projection!$K$24-U894)/Projection!$C$4-Projection!$L$21)*EXP($C$5+SQRT($C$4)*L894)^0.5</f>
        <v/>
      </c>
      <c r="W894" s="13">
        <f>M894/Projection!$C$24</f>
        <v/>
      </c>
      <c r="X894" s="13">
        <f>N894/Projection!$D$24</f>
        <v/>
      </c>
      <c r="Y894" s="13">
        <f>O894/Projection!$E$24</f>
        <v/>
      </c>
      <c r="Z894" s="13">
        <f>P894/Projection!$F$24</f>
        <v/>
      </c>
      <c r="AA894" s="13">
        <f>Q894/Projection!$G$24</f>
        <v/>
      </c>
      <c r="AB894" s="13">
        <f>R894/Projection!$H$24</f>
        <v/>
      </c>
      <c r="AC894" s="13">
        <f>S894/Projection!$I$24</f>
        <v/>
      </c>
      <c r="AD894" s="13">
        <f>T894/Projection!$J$24</f>
        <v/>
      </c>
      <c r="AE894" s="13">
        <f>U894/Projection!$K$24</f>
        <v/>
      </c>
      <c r="AF894" s="13">
        <f>V894/Projection!$L$24</f>
        <v/>
      </c>
      <c r="AG894" s="13">
        <f>MIN(W894:AF894)</f>
        <v/>
      </c>
    </row>
    <row r="895">
      <c r="B895" s="2" t="n">
        <v>882</v>
      </c>
      <c r="C895" s="20" t="n">
        <v>-1.300069</v>
      </c>
      <c r="D895" s="20" t="n">
        <v>1.173421</v>
      </c>
      <c r="E895" s="20" t="n">
        <v>-1.600104</v>
      </c>
      <c r="F895" s="20" t="n">
        <v>-0.365869</v>
      </c>
      <c r="G895" s="20" t="n">
        <v>0.6023539999999999</v>
      </c>
      <c r="H895" s="20" t="n">
        <v>-0.106583</v>
      </c>
      <c r="I895" s="20" t="n">
        <v>-1.176324</v>
      </c>
      <c r="J895" s="20" t="n">
        <v>0.161813</v>
      </c>
      <c r="K895" s="20" t="n">
        <v>-0.493983</v>
      </c>
      <c r="L895" s="20" t="n">
        <v>-0.797335</v>
      </c>
      <c r="M895" s="17">
        <f>Projection!$C$13*EXP($C$5+SQRT($C$4)*C895)+(Projection!$C$20+MAX(0,Projection!$C$14-Projection!$C$13)/Projection!$C$4-Projection!$C$21)*EXP($C$5+SQRT($C$4)*C895)^0.5</f>
        <v/>
      </c>
      <c r="N895" s="17">
        <f>M895*EXP($C$5+SQRT($C$4)*D895)+(Projection!$D$20+MAX(0,Projection!$C$24-M895)/Projection!$C$4-Projection!$D$21)*EXP($C$5+SQRT($C$4)*D895)^0.5</f>
        <v/>
      </c>
      <c r="O895" s="17">
        <f>N895*EXP($C$5+SQRT($C$4)*E895)+(Projection!$E$20+MAX(0,Projection!$D$24-N895)/Projection!$C$4-Projection!$E$21)*EXP($C$5+SQRT($C$4)*E895)^0.5</f>
        <v/>
      </c>
      <c r="P895" s="17">
        <f>O895*EXP($C$5+SQRT($C$4)*F895)+(Projection!$F$20+MAX(0,Projection!$E$24-O895)/Projection!$C$4-Projection!$F$21)*EXP($C$5+SQRT($C$4)*F895)^0.5</f>
        <v/>
      </c>
      <c r="Q895" s="17">
        <f>P895*EXP($C$5+SQRT($C$4)*G895)+(Projection!$G$20+MAX(0,Projection!$F$24-P895)/Projection!$C$4-Projection!$G$21)*EXP($C$5+SQRT($C$4)*G895)^0.5</f>
        <v/>
      </c>
      <c r="R895" s="17">
        <f>Q895*EXP($C$5+SQRT($C$4)*H895)+(Projection!$H$20+MAX(0,Projection!$G$24-Q895)/Projection!$C$4-Projection!$H$21)*EXP($C$5+SQRT($C$4)*H895)^0.5</f>
        <v/>
      </c>
      <c r="S895" s="17">
        <f>R895*EXP($C$5+SQRT($C$4)*I895)+(Projection!$I$20+MAX(0,Projection!$H$24-R895)/Projection!$C$4-Projection!$I$21)*EXP($C$5+SQRT($C$4)*I895)^0.5</f>
        <v/>
      </c>
      <c r="T895" s="17">
        <f>S895*EXP($C$5+SQRT($C$4)*J895)+(Projection!$J$20+MAX(0,Projection!$I$24-S895)/Projection!$C$4-Projection!$J$21)*EXP($C$5+SQRT($C$4)*J895)^0.5</f>
        <v/>
      </c>
      <c r="U895" s="17">
        <f>T895*EXP($C$5+SQRT($C$4)*K895)+(Projection!$K$20+MAX(0,Projection!$J$24-T895)/Projection!$C$4-Projection!$K$21)*EXP($C$5+SQRT($C$4)*K895)^0.5</f>
        <v/>
      </c>
      <c r="V895" s="17">
        <f>U895*EXP($C$5+SQRT($C$4)*L895)+(Projection!$L$20+MAX(0,Projection!$K$24-U895)/Projection!$C$4-Projection!$L$21)*EXP($C$5+SQRT($C$4)*L895)^0.5</f>
        <v/>
      </c>
      <c r="W895" s="13">
        <f>M895/Projection!$C$24</f>
        <v/>
      </c>
      <c r="X895" s="13">
        <f>N895/Projection!$D$24</f>
        <v/>
      </c>
      <c r="Y895" s="13">
        <f>O895/Projection!$E$24</f>
        <v/>
      </c>
      <c r="Z895" s="13">
        <f>P895/Projection!$F$24</f>
        <v/>
      </c>
      <c r="AA895" s="13">
        <f>Q895/Projection!$G$24</f>
        <v/>
      </c>
      <c r="AB895" s="13">
        <f>R895/Projection!$H$24</f>
        <v/>
      </c>
      <c r="AC895" s="13">
        <f>S895/Projection!$I$24</f>
        <v/>
      </c>
      <c r="AD895" s="13">
        <f>T895/Projection!$J$24</f>
        <v/>
      </c>
      <c r="AE895" s="13">
        <f>U895/Projection!$K$24</f>
        <v/>
      </c>
      <c r="AF895" s="13">
        <f>V895/Projection!$L$24</f>
        <v/>
      </c>
      <c r="AG895" s="13">
        <f>MIN(W895:AF895)</f>
        <v/>
      </c>
    </row>
    <row r="896">
      <c r="B896" s="2" t="n">
        <v>883</v>
      </c>
      <c r="C896" s="20" t="n">
        <v>-0.275764</v>
      </c>
      <c r="D896" s="20" t="n">
        <v>-0.070981</v>
      </c>
      <c r="E896" s="20" t="n">
        <v>0.580925</v>
      </c>
      <c r="F896" s="20" t="n">
        <v>-0.328622</v>
      </c>
      <c r="G896" s="20" t="n">
        <v>-0.600904</v>
      </c>
      <c r="H896" s="20" t="n">
        <v>0.443081</v>
      </c>
      <c r="I896" s="20" t="n">
        <v>-1.435285</v>
      </c>
      <c r="J896" s="20" t="n">
        <v>-0.441936</v>
      </c>
      <c r="K896" s="20" t="n">
        <v>-1.1324</v>
      </c>
      <c r="L896" s="20" t="n">
        <v>0.424708</v>
      </c>
      <c r="M896" s="17">
        <f>Projection!$C$13*EXP($C$5+SQRT($C$4)*C896)+(Projection!$C$20+MAX(0,Projection!$C$14-Projection!$C$13)/Projection!$C$4-Projection!$C$21)*EXP($C$5+SQRT($C$4)*C896)^0.5</f>
        <v/>
      </c>
      <c r="N896" s="17">
        <f>M896*EXP($C$5+SQRT($C$4)*D896)+(Projection!$D$20+MAX(0,Projection!$C$24-M896)/Projection!$C$4-Projection!$D$21)*EXP($C$5+SQRT($C$4)*D896)^0.5</f>
        <v/>
      </c>
      <c r="O896" s="17">
        <f>N896*EXP($C$5+SQRT($C$4)*E896)+(Projection!$E$20+MAX(0,Projection!$D$24-N896)/Projection!$C$4-Projection!$E$21)*EXP($C$5+SQRT($C$4)*E896)^0.5</f>
        <v/>
      </c>
      <c r="P896" s="17">
        <f>O896*EXP($C$5+SQRT($C$4)*F896)+(Projection!$F$20+MAX(0,Projection!$E$24-O896)/Projection!$C$4-Projection!$F$21)*EXP($C$5+SQRT($C$4)*F896)^0.5</f>
        <v/>
      </c>
      <c r="Q896" s="17">
        <f>P896*EXP($C$5+SQRT($C$4)*G896)+(Projection!$G$20+MAX(0,Projection!$F$24-P896)/Projection!$C$4-Projection!$G$21)*EXP($C$5+SQRT($C$4)*G896)^0.5</f>
        <v/>
      </c>
      <c r="R896" s="17">
        <f>Q896*EXP($C$5+SQRT($C$4)*H896)+(Projection!$H$20+MAX(0,Projection!$G$24-Q896)/Projection!$C$4-Projection!$H$21)*EXP($C$5+SQRT($C$4)*H896)^0.5</f>
        <v/>
      </c>
      <c r="S896" s="17">
        <f>R896*EXP($C$5+SQRT($C$4)*I896)+(Projection!$I$20+MAX(0,Projection!$H$24-R896)/Projection!$C$4-Projection!$I$21)*EXP($C$5+SQRT($C$4)*I896)^0.5</f>
        <v/>
      </c>
      <c r="T896" s="17">
        <f>S896*EXP($C$5+SQRT($C$4)*J896)+(Projection!$J$20+MAX(0,Projection!$I$24-S896)/Projection!$C$4-Projection!$J$21)*EXP($C$5+SQRT($C$4)*J896)^0.5</f>
        <v/>
      </c>
      <c r="U896" s="17">
        <f>T896*EXP($C$5+SQRT($C$4)*K896)+(Projection!$K$20+MAX(0,Projection!$J$24-T896)/Projection!$C$4-Projection!$K$21)*EXP($C$5+SQRT($C$4)*K896)^0.5</f>
        <v/>
      </c>
      <c r="V896" s="17">
        <f>U896*EXP($C$5+SQRT($C$4)*L896)+(Projection!$L$20+MAX(0,Projection!$K$24-U896)/Projection!$C$4-Projection!$L$21)*EXP($C$5+SQRT($C$4)*L896)^0.5</f>
        <v/>
      </c>
      <c r="W896" s="13">
        <f>M896/Projection!$C$24</f>
        <v/>
      </c>
      <c r="X896" s="13">
        <f>N896/Projection!$D$24</f>
        <v/>
      </c>
      <c r="Y896" s="13">
        <f>O896/Projection!$E$24</f>
        <v/>
      </c>
      <c r="Z896" s="13">
        <f>P896/Projection!$F$24</f>
        <v/>
      </c>
      <c r="AA896" s="13">
        <f>Q896/Projection!$G$24</f>
        <v/>
      </c>
      <c r="AB896" s="13">
        <f>R896/Projection!$H$24</f>
        <v/>
      </c>
      <c r="AC896" s="13">
        <f>S896/Projection!$I$24</f>
        <v/>
      </c>
      <c r="AD896" s="13">
        <f>T896/Projection!$J$24</f>
        <v/>
      </c>
      <c r="AE896" s="13">
        <f>U896/Projection!$K$24</f>
        <v/>
      </c>
      <c r="AF896" s="13">
        <f>V896/Projection!$L$24</f>
        <v/>
      </c>
      <c r="AG896" s="13">
        <f>MIN(W896:AF896)</f>
        <v/>
      </c>
    </row>
    <row r="897">
      <c r="B897" s="2" t="n">
        <v>884</v>
      </c>
      <c r="C897" s="20" t="n">
        <v>0.346004</v>
      </c>
      <c r="D897" s="20" t="n">
        <v>1.234929</v>
      </c>
      <c r="E897" s="20" t="n">
        <v>1.174095</v>
      </c>
      <c r="F897" s="20" t="n">
        <v>1.830678</v>
      </c>
      <c r="G897" s="20" t="n">
        <v>-0.420223</v>
      </c>
      <c r="H897" s="20" t="n">
        <v>0.091474</v>
      </c>
      <c r="I897" s="20" t="n">
        <v>-1.374887</v>
      </c>
      <c r="J897" s="20" t="n">
        <v>0.245536</v>
      </c>
      <c r="K897" s="20" t="n">
        <v>1.233828</v>
      </c>
      <c r="L897" s="20" t="n">
        <v>-0.868111</v>
      </c>
      <c r="M897" s="17">
        <f>Projection!$C$13*EXP($C$5+SQRT($C$4)*C897)+(Projection!$C$20+MAX(0,Projection!$C$14-Projection!$C$13)/Projection!$C$4-Projection!$C$21)*EXP($C$5+SQRT($C$4)*C897)^0.5</f>
        <v/>
      </c>
      <c r="N897" s="17">
        <f>M897*EXP($C$5+SQRT($C$4)*D897)+(Projection!$D$20+MAX(0,Projection!$C$24-M897)/Projection!$C$4-Projection!$D$21)*EXP($C$5+SQRT($C$4)*D897)^0.5</f>
        <v/>
      </c>
      <c r="O897" s="17">
        <f>N897*EXP($C$5+SQRT($C$4)*E897)+(Projection!$E$20+MAX(0,Projection!$D$24-N897)/Projection!$C$4-Projection!$E$21)*EXP($C$5+SQRT($C$4)*E897)^0.5</f>
        <v/>
      </c>
      <c r="P897" s="17">
        <f>O897*EXP($C$5+SQRT($C$4)*F897)+(Projection!$F$20+MAX(0,Projection!$E$24-O897)/Projection!$C$4-Projection!$F$21)*EXP($C$5+SQRT($C$4)*F897)^0.5</f>
        <v/>
      </c>
      <c r="Q897" s="17">
        <f>P897*EXP($C$5+SQRT($C$4)*G897)+(Projection!$G$20+MAX(0,Projection!$F$24-P897)/Projection!$C$4-Projection!$G$21)*EXP($C$5+SQRT($C$4)*G897)^0.5</f>
        <v/>
      </c>
      <c r="R897" s="17">
        <f>Q897*EXP($C$5+SQRT($C$4)*H897)+(Projection!$H$20+MAX(0,Projection!$G$24-Q897)/Projection!$C$4-Projection!$H$21)*EXP($C$5+SQRT($C$4)*H897)^0.5</f>
        <v/>
      </c>
      <c r="S897" s="17">
        <f>R897*EXP($C$5+SQRT($C$4)*I897)+(Projection!$I$20+MAX(0,Projection!$H$24-R897)/Projection!$C$4-Projection!$I$21)*EXP($C$5+SQRT($C$4)*I897)^0.5</f>
        <v/>
      </c>
      <c r="T897" s="17">
        <f>S897*EXP($C$5+SQRT($C$4)*J897)+(Projection!$J$20+MAX(0,Projection!$I$24-S897)/Projection!$C$4-Projection!$J$21)*EXP($C$5+SQRT($C$4)*J897)^0.5</f>
        <v/>
      </c>
      <c r="U897" s="17">
        <f>T897*EXP($C$5+SQRT($C$4)*K897)+(Projection!$K$20+MAX(0,Projection!$J$24-T897)/Projection!$C$4-Projection!$K$21)*EXP($C$5+SQRT($C$4)*K897)^0.5</f>
        <v/>
      </c>
      <c r="V897" s="17">
        <f>U897*EXP($C$5+SQRT($C$4)*L897)+(Projection!$L$20+MAX(0,Projection!$K$24-U897)/Projection!$C$4-Projection!$L$21)*EXP($C$5+SQRT($C$4)*L897)^0.5</f>
        <v/>
      </c>
      <c r="W897" s="13">
        <f>M897/Projection!$C$24</f>
        <v/>
      </c>
      <c r="X897" s="13">
        <f>N897/Projection!$D$24</f>
        <v/>
      </c>
      <c r="Y897" s="13">
        <f>O897/Projection!$E$24</f>
        <v/>
      </c>
      <c r="Z897" s="13">
        <f>P897/Projection!$F$24</f>
        <v/>
      </c>
      <c r="AA897" s="13">
        <f>Q897/Projection!$G$24</f>
        <v/>
      </c>
      <c r="AB897" s="13">
        <f>R897/Projection!$H$24</f>
        <v/>
      </c>
      <c r="AC897" s="13">
        <f>S897/Projection!$I$24</f>
        <v/>
      </c>
      <c r="AD897" s="13">
        <f>T897/Projection!$J$24</f>
        <v/>
      </c>
      <c r="AE897" s="13">
        <f>U897/Projection!$K$24</f>
        <v/>
      </c>
      <c r="AF897" s="13">
        <f>V897/Projection!$L$24</f>
        <v/>
      </c>
      <c r="AG897" s="13">
        <f>MIN(W897:AF897)</f>
        <v/>
      </c>
    </row>
    <row r="898">
      <c r="B898" s="2" t="n">
        <v>885</v>
      </c>
      <c r="C898" s="20" t="n">
        <v>-0.295997</v>
      </c>
      <c r="D898" s="20" t="n">
        <v>-0.482021</v>
      </c>
      <c r="E898" s="20" t="n">
        <v>1.625027</v>
      </c>
      <c r="F898" s="20" t="n">
        <v>-1.188753</v>
      </c>
      <c r="G898" s="20" t="n">
        <v>-1.212971</v>
      </c>
      <c r="H898" s="20" t="n">
        <v>1.440915</v>
      </c>
      <c r="I898" s="20" t="n">
        <v>0.270376</v>
      </c>
      <c r="J898" s="20" t="n">
        <v>-0.989189</v>
      </c>
      <c r="K898" s="20" t="n">
        <v>-0.520486</v>
      </c>
      <c r="L898" s="20" t="n">
        <v>-0.933097</v>
      </c>
      <c r="M898" s="17">
        <f>Projection!$C$13*EXP($C$5+SQRT($C$4)*C898)+(Projection!$C$20+MAX(0,Projection!$C$14-Projection!$C$13)/Projection!$C$4-Projection!$C$21)*EXP($C$5+SQRT($C$4)*C898)^0.5</f>
        <v/>
      </c>
      <c r="N898" s="17">
        <f>M898*EXP($C$5+SQRT($C$4)*D898)+(Projection!$D$20+MAX(0,Projection!$C$24-M898)/Projection!$C$4-Projection!$D$21)*EXP($C$5+SQRT($C$4)*D898)^0.5</f>
        <v/>
      </c>
      <c r="O898" s="17">
        <f>N898*EXP($C$5+SQRT($C$4)*E898)+(Projection!$E$20+MAX(0,Projection!$D$24-N898)/Projection!$C$4-Projection!$E$21)*EXP($C$5+SQRT($C$4)*E898)^0.5</f>
        <v/>
      </c>
      <c r="P898" s="17">
        <f>O898*EXP($C$5+SQRT($C$4)*F898)+(Projection!$F$20+MAX(0,Projection!$E$24-O898)/Projection!$C$4-Projection!$F$21)*EXP($C$5+SQRT($C$4)*F898)^0.5</f>
        <v/>
      </c>
      <c r="Q898" s="17">
        <f>P898*EXP($C$5+SQRT($C$4)*G898)+(Projection!$G$20+MAX(0,Projection!$F$24-P898)/Projection!$C$4-Projection!$G$21)*EXP($C$5+SQRT($C$4)*G898)^0.5</f>
        <v/>
      </c>
      <c r="R898" s="17">
        <f>Q898*EXP($C$5+SQRT($C$4)*H898)+(Projection!$H$20+MAX(0,Projection!$G$24-Q898)/Projection!$C$4-Projection!$H$21)*EXP($C$5+SQRT($C$4)*H898)^0.5</f>
        <v/>
      </c>
      <c r="S898" s="17">
        <f>R898*EXP($C$5+SQRT($C$4)*I898)+(Projection!$I$20+MAX(0,Projection!$H$24-R898)/Projection!$C$4-Projection!$I$21)*EXP($C$5+SQRT($C$4)*I898)^0.5</f>
        <v/>
      </c>
      <c r="T898" s="17">
        <f>S898*EXP($C$5+SQRT($C$4)*J898)+(Projection!$J$20+MAX(0,Projection!$I$24-S898)/Projection!$C$4-Projection!$J$21)*EXP($C$5+SQRT($C$4)*J898)^0.5</f>
        <v/>
      </c>
      <c r="U898" s="17">
        <f>T898*EXP($C$5+SQRT($C$4)*K898)+(Projection!$K$20+MAX(0,Projection!$J$24-T898)/Projection!$C$4-Projection!$K$21)*EXP($C$5+SQRT($C$4)*K898)^0.5</f>
        <v/>
      </c>
      <c r="V898" s="17">
        <f>U898*EXP($C$5+SQRT($C$4)*L898)+(Projection!$L$20+MAX(0,Projection!$K$24-U898)/Projection!$C$4-Projection!$L$21)*EXP($C$5+SQRT($C$4)*L898)^0.5</f>
        <v/>
      </c>
      <c r="W898" s="13">
        <f>M898/Projection!$C$24</f>
        <v/>
      </c>
      <c r="X898" s="13">
        <f>N898/Projection!$D$24</f>
        <v/>
      </c>
      <c r="Y898" s="13">
        <f>O898/Projection!$E$24</f>
        <v/>
      </c>
      <c r="Z898" s="13">
        <f>P898/Projection!$F$24</f>
        <v/>
      </c>
      <c r="AA898" s="13">
        <f>Q898/Projection!$G$24</f>
        <v/>
      </c>
      <c r="AB898" s="13">
        <f>R898/Projection!$H$24</f>
        <v/>
      </c>
      <c r="AC898" s="13">
        <f>S898/Projection!$I$24</f>
        <v/>
      </c>
      <c r="AD898" s="13">
        <f>T898/Projection!$J$24</f>
        <v/>
      </c>
      <c r="AE898" s="13">
        <f>U898/Projection!$K$24</f>
        <v/>
      </c>
      <c r="AF898" s="13">
        <f>V898/Projection!$L$24</f>
        <v/>
      </c>
      <c r="AG898" s="13">
        <f>MIN(W898:AF898)</f>
        <v/>
      </c>
    </row>
    <row r="899">
      <c r="B899" s="2" t="n">
        <v>886</v>
      </c>
      <c r="C899" s="20" t="n">
        <v>-0.864128</v>
      </c>
      <c r="D899" s="20" t="n">
        <v>1.207297</v>
      </c>
      <c r="E899" s="20" t="n">
        <v>-1.066187</v>
      </c>
      <c r="F899" s="20" t="n">
        <v>-0.173091</v>
      </c>
      <c r="G899" s="20" t="n">
        <v>0.764089</v>
      </c>
      <c r="H899" s="20" t="n">
        <v>2.477671</v>
      </c>
      <c r="I899" s="20" t="n">
        <v>-0.004832</v>
      </c>
      <c r="J899" s="20" t="n">
        <v>-0.321902</v>
      </c>
      <c r="K899" s="20" t="n">
        <v>0.857101</v>
      </c>
      <c r="L899" s="20" t="n">
        <v>-0.049881</v>
      </c>
      <c r="M899" s="17">
        <f>Projection!$C$13*EXP($C$5+SQRT($C$4)*C899)+(Projection!$C$20+MAX(0,Projection!$C$14-Projection!$C$13)/Projection!$C$4-Projection!$C$21)*EXP($C$5+SQRT($C$4)*C899)^0.5</f>
        <v/>
      </c>
      <c r="N899" s="17">
        <f>M899*EXP($C$5+SQRT($C$4)*D899)+(Projection!$D$20+MAX(0,Projection!$C$24-M899)/Projection!$C$4-Projection!$D$21)*EXP($C$5+SQRT($C$4)*D899)^0.5</f>
        <v/>
      </c>
      <c r="O899" s="17">
        <f>N899*EXP($C$5+SQRT($C$4)*E899)+(Projection!$E$20+MAX(0,Projection!$D$24-N899)/Projection!$C$4-Projection!$E$21)*EXP($C$5+SQRT($C$4)*E899)^0.5</f>
        <v/>
      </c>
      <c r="P899" s="17">
        <f>O899*EXP($C$5+SQRT($C$4)*F899)+(Projection!$F$20+MAX(0,Projection!$E$24-O899)/Projection!$C$4-Projection!$F$21)*EXP($C$5+SQRT($C$4)*F899)^0.5</f>
        <v/>
      </c>
      <c r="Q899" s="17">
        <f>P899*EXP($C$5+SQRT($C$4)*G899)+(Projection!$G$20+MAX(0,Projection!$F$24-P899)/Projection!$C$4-Projection!$G$21)*EXP($C$5+SQRT($C$4)*G899)^0.5</f>
        <v/>
      </c>
      <c r="R899" s="17">
        <f>Q899*EXP($C$5+SQRT($C$4)*H899)+(Projection!$H$20+MAX(0,Projection!$G$24-Q899)/Projection!$C$4-Projection!$H$21)*EXP($C$5+SQRT($C$4)*H899)^0.5</f>
        <v/>
      </c>
      <c r="S899" s="17">
        <f>R899*EXP($C$5+SQRT($C$4)*I899)+(Projection!$I$20+MAX(0,Projection!$H$24-R899)/Projection!$C$4-Projection!$I$21)*EXP($C$5+SQRT($C$4)*I899)^0.5</f>
        <v/>
      </c>
      <c r="T899" s="17">
        <f>S899*EXP($C$5+SQRT($C$4)*J899)+(Projection!$J$20+MAX(0,Projection!$I$24-S899)/Projection!$C$4-Projection!$J$21)*EXP($C$5+SQRT($C$4)*J899)^0.5</f>
        <v/>
      </c>
      <c r="U899" s="17">
        <f>T899*EXP($C$5+SQRT($C$4)*K899)+(Projection!$K$20+MAX(0,Projection!$J$24-T899)/Projection!$C$4-Projection!$K$21)*EXP($C$5+SQRT($C$4)*K899)^0.5</f>
        <v/>
      </c>
      <c r="V899" s="17">
        <f>U899*EXP($C$5+SQRT($C$4)*L899)+(Projection!$L$20+MAX(0,Projection!$K$24-U899)/Projection!$C$4-Projection!$L$21)*EXP($C$5+SQRT($C$4)*L899)^0.5</f>
        <v/>
      </c>
      <c r="W899" s="13">
        <f>M899/Projection!$C$24</f>
        <v/>
      </c>
      <c r="X899" s="13">
        <f>N899/Projection!$D$24</f>
        <v/>
      </c>
      <c r="Y899" s="13">
        <f>O899/Projection!$E$24</f>
        <v/>
      </c>
      <c r="Z899" s="13">
        <f>P899/Projection!$F$24</f>
        <v/>
      </c>
      <c r="AA899" s="13">
        <f>Q899/Projection!$G$24</f>
        <v/>
      </c>
      <c r="AB899" s="13">
        <f>R899/Projection!$H$24</f>
        <v/>
      </c>
      <c r="AC899" s="13">
        <f>S899/Projection!$I$24</f>
        <v/>
      </c>
      <c r="AD899" s="13">
        <f>T899/Projection!$J$24</f>
        <v/>
      </c>
      <c r="AE899" s="13">
        <f>U899/Projection!$K$24</f>
        <v/>
      </c>
      <c r="AF899" s="13">
        <f>V899/Projection!$L$24</f>
        <v/>
      </c>
      <c r="AG899" s="13">
        <f>MIN(W899:AF899)</f>
        <v/>
      </c>
    </row>
    <row r="900">
      <c r="B900" s="2" t="n">
        <v>887</v>
      </c>
      <c r="C900" s="20" t="n">
        <v>-0.66295</v>
      </c>
      <c r="D900" s="20" t="n">
        <v>0.897343</v>
      </c>
      <c r="E900" s="20" t="n">
        <v>0.339219</v>
      </c>
      <c r="F900" s="20" t="n">
        <v>-0.876039</v>
      </c>
      <c r="G900" s="20" t="n">
        <v>0.571348</v>
      </c>
      <c r="H900" s="20" t="n">
        <v>0.927172</v>
      </c>
      <c r="I900" s="20" t="n">
        <v>-1.131041</v>
      </c>
      <c r="J900" s="20" t="n">
        <v>1.673867</v>
      </c>
      <c r="K900" s="20" t="n">
        <v>-0.585555</v>
      </c>
      <c r="L900" s="20" t="n">
        <v>-0.033649</v>
      </c>
      <c r="M900" s="17">
        <f>Projection!$C$13*EXP($C$5+SQRT($C$4)*C900)+(Projection!$C$20+MAX(0,Projection!$C$14-Projection!$C$13)/Projection!$C$4-Projection!$C$21)*EXP($C$5+SQRT($C$4)*C900)^0.5</f>
        <v/>
      </c>
      <c r="N900" s="17">
        <f>M900*EXP($C$5+SQRT($C$4)*D900)+(Projection!$D$20+MAX(0,Projection!$C$24-M900)/Projection!$C$4-Projection!$D$21)*EXP($C$5+SQRT($C$4)*D900)^0.5</f>
        <v/>
      </c>
      <c r="O900" s="17">
        <f>N900*EXP($C$5+SQRT($C$4)*E900)+(Projection!$E$20+MAX(0,Projection!$D$24-N900)/Projection!$C$4-Projection!$E$21)*EXP($C$5+SQRT($C$4)*E900)^0.5</f>
        <v/>
      </c>
      <c r="P900" s="17">
        <f>O900*EXP($C$5+SQRT($C$4)*F900)+(Projection!$F$20+MAX(0,Projection!$E$24-O900)/Projection!$C$4-Projection!$F$21)*EXP($C$5+SQRT($C$4)*F900)^0.5</f>
        <v/>
      </c>
      <c r="Q900" s="17">
        <f>P900*EXP($C$5+SQRT($C$4)*G900)+(Projection!$G$20+MAX(0,Projection!$F$24-P900)/Projection!$C$4-Projection!$G$21)*EXP($C$5+SQRT($C$4)*G900)^0.5</f>
        <v/>
      </c>
      <c r="R900" s="17">
        <f>Q900*EXP($C$5+SQRT($C$4)*H900)+(Projection!$H$20+MAX(0,Projection!$G$24-Q900)/Projection!$C$4-Projection!$H$21)*EXP($C$5+SQRT($C$4)*H900)^0.5</f>
        <v/>
      </c>
      <c r="S900" s="17">
        <f>R900*EXP($C$5+SQRT($C$4)*I900)+(Projection!$I$20+MAX(0,Projection!$H$24-R900)/Projection!$C$4-Projection!$I$21)*EXP($C$5+SQRT($C$4)*I900)^0.5</f>
        <v/>
      </c>
      <c r="T900" s="17">
        <f>S900*EXP($C$5+SQRT($C$4)*J900)+(Projection!$J$20+MAX(0,Projection!$I$24-S900)/Projection!$C$4-Projection!$J$21)*EXP($C$5+SQRT($C$4)*J900)^0.5</f>
        <v/>
      </c>
      <c r="U900" s="17">
        <f>T900*EXP($C$5+SQRT($C$4)*K900)+(Projection!$K$20+MAX(0,Projection!$J$24-T900)/Projection!$C$4-Projection!$K$21)*EXP($C$5+SQRT($C$4)*K900)^0.5</f>
        <v/>
      </c>
      <c r="V900" s="17">
        <f>U900*EXP($C$5+SQRT($C$4)*L900)+(Projection!$L$20+MAX(0,Projection!$K$24-U900)/Projection!$C$4-Projection!$L$21)*EXP($C$5+SQRT($C$4)*L900)^0.5</f>
        <v/>
      </c>
      <c r="W900" s="13">
        <f>M900/Projection!$C$24</f>
        <v/>
      </c>
      <c r="X900" s="13">
        <f>N900/Projection!$D$24</f>
        <v/>
      </c>
      <c r="Y900" s="13">
        <f>O900/Projection!$E$24</f>
        <v/>
      </c>
      <c r="Z900" s="13">
        <f>P900/Projection!$F$24</f>
        <v/>
      </c>
      <c r="AA900" s="13">
        <f>Q900/Projection!$G$24</f>
        <v/>
      </c>
      <c r="AB900" s="13">
        <f>R900/Projection!$H$24</f>
        <v/>
      </c>
      <c r="AC900" s="13">
        <f>S900/Projection!$I$24</f>
        <v/>
      </c>
      <c r="AD900" s="13">
        <f>T900/Projection!$J$24</f>
        <v/>
      </c>
      <c r="AE900" s="13">
        <f>U900/Projection!$K$24</f>
        <v/>
      </c>
      <c r="AF900" s="13">
        <f>V900/Projection!$L$24</f>
        <v/>
      </c>
      <c r="AG900" s="13">
        <f>MIN(W900:AF900)</f>
        <v/>
      </c>
    </row>
    <row r="901">
      <c r="B901" s="2" t="n">
        <v>888</v>
      </c>
      <c r="C901" s="20" t="n">
        <v>0.838459</v>
      </c>
      <c r="D901" s="20" t="n">
        <v>0.226944</v>
      </c>
      <c r="E901" s="20" t="n">
        <v>0.5205610000000001</v>
      </c>
      <c r="F901" s="20" t="n">
        <v>0.5590889999999999</v>
      </c>
      <c r="G901" s="20" t="n">
        <v>-0.181407</v>
      </c>
      <c r="H901" s="20" t="n">
        <v>0.33288</v>
      </c>
      <c r="I901" s="20" t="n">
        <v>-0.336113</v>
      </c>
      <c r="J901" s="20" t="n">
        <v>0.023085</v>
      </c>
      <c r="K901" s="20" t="n">
        <v>-0.482688</v>
      </c>
      <c r="L901" s="20" t="n">
        <v>-0.887332</v>
      </c>
      <c r="M901" s="17">
        <f>Projection!$C$13*EXP($C$5+SQRT($C$4)*C901)+(Projection!$C$20+MAX(0,Projection!$C$14-Projection!$C$13)/Projection!$C$4-Projection!$C$21)*EXP($C$5+SQRT($C$4)*C901)^0.5</f>
        <v/>
      </c>
      <c r="N901" s="17">
        <f>M901*EXP($C$5+SQRT($C$4)*D901)+(Projection!$D$20+MAX(0,Projection!$C$24-M901)/Projection!$C$4-Projection!$D$21)*EXP($C$5+SQRT($C$4)*D901)^0.5</f>
        <v/>
      </c>
      <c r="O901" s="17">
        <f>N901*EXP($C$5+SQRT($C$4)*E901)+(Projection!$E$20+MAX(0,Projection!$D$24-N901)/Projection!$C$4-Projection!$E$21)*EXP($C$5+SQRT($C$4)*E901)^0.5</f>
        <v/>
      </c>
      <c r="P901" s="17">
        <f>O901*EXP($C$5+SQRT($C$4)*F901)+(Projection!$F$20+MAX(0,Projection!$E$24-O901)/Projection!$C$4-Projection!$F$21)*EXP($C$5+SQRT($C$4)*F901)^0.5</f>
        <v/>
      </c>
      <c r="Q901" s="17">
        <f>P901*EXP($C$5+SQRT($C$4)*G901)+(Projection!$G$20+MAX(0,Projection!$F$24-P901)/Projection!$C$4-Projection!$G$21)*EXP($C$5+SQRT($C$4)*G901)^0.5</f>
        <v/>
      </c>
      <c r="R901" s="17">
        <f>Q901*EXP($C$5+SQRT($C$4)*H901)+(Projection!$H$20+MAX(0,Projection!$G$24-Q901)/Projection!$C$4-Projection!$H$21)*EXP($C$5+SQRT($C$4)*H901)^0.5</f>
        <v/>
      </c>
      <c r="S901" s="17">
        <f>R901*EXP($C$5+SQRT($C$4)*I901)+(Projection!$I$20+MAX(0,Projection!$H$24-R901)/Projection!$C$4-Projection!$I$21)*EXP($C$5+SQRT($C$4)*I901)^0.5</f>
        <v/>
      </c>
      <c r="T901" s="17">
        <f>S901*EXP($C$5+SQRT($C$4)*J901)+(Projection!$J$20+MAX(0,Projection!$I$24-S901)/Projection!$C$4-Projection!$J$21)*EXP($C$5+SQRT($C$4)*J901)^0.5</f>
        <v/>
      </c>
      <c r="U901" s="17">
        <f>T901*EXP($C$5+SQRT($C$4)*K901)+(Projection!$K$20+MAX(0,Projection!$J$24-T901)/Projection!$C$4-Projection!$K$21)*EXP($C$5+SQRT($C$4)*K901)^0.5</f>
        <v/>
      </c>
      <c r="V901" s="17">
        <f>U901*EXP($C$5+SQRT($C$4)*L901)+(Projection!$L$20+MAX(0,Projection!$K$24-U901)/Projection!$C$4-Projection!$L$21)*EXP($C$5+SQRT($C$4)*L901)^0.5</f>
        <v/>
      </c>
      <c r="W901" s="13">
        <f>M901/Projection!$C$24</f>
        <v/>
      </c>
      <c r="X901" s="13">
        <f>N901/Projection!$D$24</f>
        <v/>
      </c>
      <c r="Y901" s="13">
        <f>O901/Projection!$E$24</f>
        <v/>
      </c>
      <c r="Z901" s="13">
        <f>P901/Projection!$F$24</f>
        <v/>
      </c>
      <c r="AA901" s="13">
        <f>Q901/Projection!$G$24</f>
        <v/>
      </c>
      <c r="AB901" s="13">
        <f>R901/Projection!$H$24</f>
        <v/>
      </c>
      <c r="AC901" s="13">
        <f>S901/Projection!$I$24</f>
        <v/>
      </c>
      <c r="AD901" s="13">
        <f>T901/Projection!$J$24</f>
        <v/>
      </c>
      <c r="AE901" s="13">
        <f>U901/Projection!$K$24</f>
        <v/>
      </c>
      <c r="AF901" s="13">
        <f>V901/Projection!$L$24</f>
        <v/>
      </c>
      <c r="AG901" s="13">
        <f>MIN(W901:AF901)</f>
        <v/>
      </c>
    </row>
    <row r="902">
      <c r="B902" s="2" t="n">
        <v>889</v>
      </c>
      <c r="C902" s="20" t="n">
        <v>0.5966399999999999</v>
      </c>
      <c r="D902" s="20" t="n">
        <v>0.980267</v>
      </c>
      <c r="E902" s="20" t="n">
        <v>0.166867</v>
      </c>
      <c r="F902" s="20" t="n">
        <v>0.905874</v>
      </c>
      <c r="G902" s="20" t="n">
        <v>1.042487</v>
      </c>
      <c r="H902" s="20" t="n">
        <v>1.578453</v>
      </c>
      <c r="I902" s="20" t="n">
        <v>-0.319479</v>
      </c>
      <c r="J902" s="20" t="n">
        <v>-0.517741</v>
      </c>
      <c r="K902" s="20" t="n">
        <v>0.393759</v>
      </c>
      <c r="L902" s="20" t="n">
        <v>-0.694816</v>
      </c>
      <c r="M902" s="17">
        <f>Projection!$C$13*EXP($C$5+SQRT($C$4)*C902)+(Projection!$C$20+MAX(0,Projection!$C$14-Projection!$C$13)/Projection!$C$4-Projection!$C$21)*EXP($C$5+SQRT($C$4)*C902)^0.5</f>
        <v/>
      </c>
      <c r="N902" s="17">
        <f>M902*EXP($C$5+SQRT($C$4)*D902)+(Projection!$D$20+MAX(0,Projection!$C$24-M902)/Projection!$C$4-Projection!$D$21)*EXP($C$5+SQRT($C$4)*D902)^0.5</f>
        <v/>
      </c>
      <c r="O902" s="17">
        <f>N902*EXP($C$5+SQRT($C$4)*E902)+(Projection!$E$20+MAX(0,Projection!$D$24-N902)/Projection!$C$4-Projection!$E$21)*EXP($C$5+SQRT($C$4)*E902)^0.5</f>
        <v/>
      </c>
      <c r="P902" s="17">
        <f>O902*EXP($C$5+SQRT($C$4)*F902)+(Projection!$F$20+MAX(0,Projection!$E$24-O902)/Projection!$C$4-Projection!$F$21)*EXP($C$5+SQRT($C$4)*F902)^0.5</f>
        <v/>
      </c>
      <c r="Q902" s="17">
        <f>P902*EXP($C$5+SQRT($C$4)*G902)+(Projection!$G$20+MAX(0,Projection!$F$24-P902)/Projection!$C$4-Projection!$G$21)*EXP($C$5+SQRT($C$4)*G902)^0.5</f>
        <v/>
      </c>
      <c r="R902" s="17">
        <f>Q902*EXP($C$5+SQRT($C$4)*H902)+(Projection!$H$20+MAX(0,Projection!$G$24-Q902)/Projection!$C$4-Projection!$H$21)*EXP($C$5+SQRT($C$4)*H902)^0.5</f>
        <v/>
      </c>
      <c r="S902" s="17">
        <f>R902*EXP($C$5+SQRT($C$4)*I902)+(Projection!$I$20+MAX(0,Projection!$H$24-R902)/Projection!$C$4-Projection!$I$21)*EXP($C$5+SQRT($C$4)*I902)^0.5</f>
        <v/>
      </c>
      <c r="T902" s="17">
        <f>S902*EXP($C$5+SQRT($C$4)*J902)+(Projection!$J$20+MAX(0,Projection!$I$24-S902)/Projection!$C$4-Projection!$J$21)*EXP($C$5+SQRT($C$4)*J902)^0.5</f>
        <v/>
      </c>
      <c r="U902" s="17">
        <f>T902*EXP($C$5+SQRT($C$4)*K902)+(Projection!$K$20+MAX(0,Projection!$J$24-T902)/Projection!$C$4-Projection!$K$21)*EXP($C$5+SQRT($C$4)*K902)^0.5</f>
        <v/>
      </c>
      <c r="V902" s="17">
        <f>U902*EXP($C$5+SQRT($C$4)*L902)+(Projection!$L$20+MAX(0,Projection!$K$24-U902)/Projection!$C$4-Projection!$L$21)*EXP($C$5+SQRT($C$4)*L902)^0.5</f>
        <v/>
      </c>
      <c r="W902" s="13">
        <f>M902/Projection!$C$24</f>
        <v/>
      </c>
      <c r="X902" s="13">
        <f>N902/Projection!$D$24</f>
        <v/>
      </c>
      <c r="Y902" s="13">
        <f>O902/Projection!$E$24</f>
        <v/>
      </c>
      <c r="Z902" s="13">
        <f>P902/Projection!$F$24</f>
        <v/>
      </c>
      <c r="AA902" s="13">
        <f>Q902/Projection!$G$24</f>
        <v/>
      </c>
      <c r="AB902" s="13">
        <f>R902/Projection!$H$24</f>
        <v/>
      </c>
      <c r="AC902" s="13">
        <f>S902/Projection!$I$24</f>
        <v/>
      </c>
      <c r="AD902" s="13">
        <f>T902/Projection!$J$24</f>
        <v/>
      </c>
      <c r="AE902" s="13">
        <f>U902/Projection!$K$24</f>
        <v/>
      </c>
      <c r="AF902" s="13">
        <f>V902/Projection!$L$24</f>
        <v/>
      </c>
      <c r="AG902" s="13">
        <f>MIN(W902:AF902)</f>
        <v/>
      </c>
    </row>
    <row r="903">
      <c r="B903" s="2" t="n">
        <v>890</v>
      </c>
      <c r="C903" s="20" t="n">
        <v>1.226742</v>
      </c>
      <c r="D903" s="20" t="n">
        <v>-0.604705</v>
      </c>
      <c r="E903" s="20" t="n">
        <v>0.467453</v>
      </c>
      <c r="F903" s="20" t="n">
        <v>-0.551302</v>
      </c>
      <c r="G903" s="20" t="n">
        <v>0.385055</v>
      </c>
      <c r="H903" s="20" t="n">
        <v>1.244434</v>
      </c>
      <c r="I903" s="20" t="n">
        <v>-0.191319</v>
      </c>
      <c r="J903" s="20" t="n">
        <v>0.39525</v>
      </c>
      <c r="K903" s="20" t="n">
        <v>-2.014639</v>
      </c>
      <c r="L903" s="20" t="n">
        <v>0.20298</v>
      </c>
      <c r="M903" s="17">
        <f>Projection!$C$13*EXP($C$5+SQRT($C$4)*C903)+(Projection!$C$20+MAX(0,Projection!$C$14-Projection!$C$13)/Projection!$C$4-Projection!$C$21)*EXP($C$5+SQRT($C$4)*C903)^0.5</f>
        <v/>
      </c>
      <c r="N903" s="17">
        <f>M903*EXP($C$5+SQRT($C$4)*D903)+(Projection!$D$20+MAX(0,Projection!$C$24-M903)/Projection!$C$4-Projection!$D$21)*EXP($C$5+SQRT($C$4)*D903)^0.5</f>
        <v/>
      </c>
      <c r="O903" s="17">
        <f>N903*EXP($C$5+SQRT($C$4)*E903)+(Projection!$E$20+MAX(0,Projection!$D$24-N903)/Projection!$C$4-Projection!$E$21)*EXP($C$5+SQRT($C$4)*E903)^0.5</f>
        <v/>
      </c>
      <c r="P903" s="17">
        <f>O903*EXP($C$5+SQRT($C$4)*F903)+(Projection!$F$20+MAX(0,Projection!$E$24-O903)/Projection!$C$4-Projection!$F$21)*EXP($C$5+SQRT($C$4)*F903)^0.5</f>
        <v/>
      </c>
      <c r="Q903" s="17">
        <f>P903*EXP($C$5+SQRT($C$4)*G903)+(Projection!$G$20+MAX(0,Projection!$F$24-P903)/Projection!$C$4-Projection!$G$21)*EXP($C$5+SQRT($C$4)*G903)^0.5</f>
        <v/>
      </c>
      <c r="R903" s="17">
        <f>Q903*EXP($C$5+SQRT($C$4)*H903)+(Projection!$H$20+MAX(0,Projection!$G$24-Q903)/Projection!$C$4-Projection!$H$21)*EXP($C$5+SQRT($C$4)*H903)^0.5</f>
        <v/>
      </c>
      <c r="S903" s="17">
        <f>R903*EXP($C$5+SQRT($C$4)*I903)+(Projection!$I$20+MAX(0,Projection!$H$24-R903)/Projection!$C$4-Projection!$I$21)*EXP($C$5+SQRT($C$4)*I903)^0.5</f>
        <v/>
      </c>
      <c r="T903" s="17">
        <f>S903*EXP($C$5+SQRT($C$4)*J903)+(Projection!$J$20+MAX(0,Projection!$I$24-S903)/Projection!$C$4-Projection!$J$21)*EXP($C$5+SQRT($C$4)*J903)^0.5</f>
        <v/>
      </c>
      <c r="U903" s="17">
        <f>T903*EXP($C$5+SQRT($C$4)*K903)+(Projection!$K$20+MAX(0,Projection!$J$24-T903)/Projection!$C$4-Projection!$K$21)*EXP($C$5+SQRT($C$4)*K903)^0.5</f>
        <v/>
      </c>
      <c r="V903" s="17">
        <f>U903*EXP($C$5+SQRT($C$4)*L903)+(Projection!$L$20+MAX(0,Projection!$K$24-U903)/Projection!$C$4-Projection!$L$21)*EXP($C$5+SQRT($C$4)*L903)^0.5</f>
        <v/>
      </c>
      <c r="W903" s="13">
        <f>M903/Projection!$C$24</f>
        <v/>
      </c>
      <c r="X903" s="13">
        <f>N903/Projection!$D$24</f>
        <v/>
      </c>
      <c r="Y903" s="13">
        <f>O903/Projection!$E$24</f>
        <v/>
      </c>
      <c r="Z903" s="13">
        <f>P903/Projection!$F$24</f>
        <v/>
      </c>
      <c r="AA903" s="13">
        <f>Q903/Projection!$G$24</f>
        <v/>
      </c>
      <c r="AB903" s="13">
        <f>R903/Projection!$H$24</f>
        <v/>
      </c>
      <c r="AC903" s="13">
        <f>S903/Projection!$I$24</f>
        <v/>
      </c>
      <c r="AD903" s="13">
        <f>T903/Projection!$J$24</f>
        <v/>
      </c>
      <c r="AE903" s="13">
        <f>U903/Projection!$K$24</f>
        <v/>
      </c>
      <c r="AF903" s="13">
        <f>V903/Projection!$L$24</f>
        <v/>
      </c>
      <c r="AG903" s="13">
        <f>MIN(W903:AF903)</f>
        <v/>
      </c>
    </row>
    <row r="904">
      <c r="B904" s="2" t="n">
        <v>891</v>
      </c>
      <c r="C904" s="20" t="n">
        <v>0.683657</v>
      </c>
      <c r="D904" s="20" t="n">
        <v>-0.927355</v>
      </c>
      <c r="E904" s="20" t="n">
        <v>-0.820187</v>
      </c>
      <c r="F904" s="20" t="n">
        <v>1.641707</v>
      </c>
      <c r="G904" s="20" t="n">
        <v>1.815692</v>
      </c>
      <c r="H904" s="20" t="n">
        <v>-1.250681</v>
      </c>
      <c r="I904" s="20" t="n">
        <v>2.194623</v>
      </c>
      <c r="J904" s="20" t="n">
        <v>0.893841</v>
      </c>
      <c r="K904" s="20" t="n">
        <v>0.326695</v>
      </c>
      <c r="L904" s="20" t="n">
        <v>0.887247</v>
      </c>
      <c r="M904" s="17">
        <f>Projection!$C$13*EXP($C$5+SQRT($C$4)*C904)+(Projection!$C$20+MAX(0,Projection!$C$14-Projection!$C$13)/Projection!$C$4-Projection!$C$21)*EXP($C$5+SQRT($C$4)*C904)^0.5</f>
        <v/>
      </c>
      <c r="N904" s="17">
        <f>M904*EXP($C$5+SQRT($C$4)*D904)+(Projection!$D$20+MAX(0,Projection!$C$24-M904)/Projection!$C$4-Projection!$D$21)*EXP($C$5+SQRT($C$4)*D904)^0.5</f>
        <v/>
      </c>
      <c r="O904" s="17">
        <f>N904*EXP($C$5+SQRT($C$4)*E904)+(Projection!$E$20+MAX(0,Projection!$D$24-N904)/Projection!$C$4-Projection!$E$21)*EXP($C$5+SQRT($C$4)*E904)^0.5</f>
        <v/>
      </c>
      <c r="P904" s="17">
        <f>O904*EXP($C$5+SQRT($C$4)*F904)+(Projection!$F$20+MAX(0,Projection!$E$24-O904)/Projection!$C$4-Projection!$F$21)*EXP($C$5+SQRT($C$4)*F904)^0.5</f>
        <v/>
      </c>
      <c r="Q904" s="17">
        <f>P904*EXP($C$5+SQRT($C$4)*G904)+(Projection!$G$20+MAX(0,Projection!$F$24-P904)/Projection!$C$4-Projection!$G$21)*EXP($C$5+SQRT($C$4)*G904)^0.5</f>
        <v/>
      </c>
      <c r="R904" s="17">
        <f>Q904*EXP($C$5+SQRT($C$4)*H904)+(Projection!$H$20+MAX(0,Projection!$G$24-Q904)/Projection!$C$4-Projection!$H$21)*EXP($C$5+SQRT($C$4)*H904)^0.5</f>
        <v/>
      </c>
      <c r="S904" s="17">
        <f>R904*EXP($C$5+SQRT($C$4)*I904)+(Projection!$I$20+MAX(0,Projection!$H$24-R904)/Projection!$C$4-Projection!$I$21)*EXP($C$5+SQRT($C$4)*I904)^0.5</f>
        <v/>
      </c>
      <c r="T904" s="17">
        <f>S904*EXP($C$5+SQRT($C$4)*J904)+(Projection!$J$20+MAX(0,Projection!$I$24-S904)/Projection!$C$4-Projection!$J$21)*EXP($C$5+SQRT($C$4)*J904)^0.5</f>
        <v/>
      </c>
      <c r="U904" s="17">
        <f>T904*EXP($C$5+SQRT($C$4)*K904)+(Projection!$K$20+MAX(0,Projection!$J$24-T904)/Projection!$C$4-Projection!$K$21)*EXP($C$5+SQRT($C$4)*K904)^0.5</f>
        <v/>
      </c>
      <c r="V904" s="17">
        <f>U904*EXP($C$5+SQRT($C$4)*L904)+(Projection!$L$20+MAX(0,Projection!$K$24-U904)/Projection!$C$4-Projection!$L$21)*EXP($C$5+SQRT($C$4)*L904)^0.5</f>
        <v/>
      </c>
      <c r="W904" s="13">
        <f>M904/Projection!$C$24</f>
        <v/>
      </c>
      <c r="X904" s="13">
        <f>N904/Projection!$D$24</f>
        <v/>
      </c>
      <c r="Y904" s="13">
        <f>O904/Projection!$E$24</f>
        <v/>
      </c>
      <c r="Z904" s="13">
        <f>P904/Projection!$F$24</f>
        <v/>
      </c>
      <c r="AA904" s="13">
        <f>Q904/Projection!$G$24</f>
        <v/>
      </c>
      <c r="AB904" s="13">
        <f>R904/Projection!$H$24</f>
        <v/>
      </c>
      <c r="AC904" s="13">
        <f>S904/Projection!$I$24</f>
        <v/>
      </c>
      <c r="AD904" s="13">
        <f>T904/Projection!$J$24</f>
        <v/>
      </c>
      <c r="AE904" s="13">
        <f>U904/Projection!$K$24</f>
        <v/>
      </c>
      <c r="AF904" s="13">
        <f>V904/Projection!$L$24</f>
        <v/>
      </c>
      <c r="AG904" s="13">
        <f>MIN(W904:AF904)</f>
        <v/>
      </c>
    </row>
    <row r="905">
      <c r="B905" s="2" t="n">
        <v>892</v>
      </c>
      <c r="C905" s="20" t="n">
        <v>-0.761042</v>
      </c>
      <c r="D905" s="20" t="n">
        <v>-0.558629</v>
      </c>
      <c r="E905" s="20" t="n">
        <v>-0.24555</v>
      </c>
      <c r="F905" s="20" t="n">
        <v>-0.430806</v>
      </c>
      <c r="G905" s="20" t="n">
        <v>0.823412</v>
      </c>
      <c r="H905" s="20" t="n">
        <v>0.134192</v>
      </c>
      <c r="I905" s="20" t="n">
        <v>0.345598</v>
      </c>
      <c r="J905" s="20" t="n">
        <v>-1.343385</v>
      </c>
      <c r="K905" s="20" t="n">
        <v>-1.407113</v>
      </c>
      <c r="L905" s="20" t="n">
        <v>0.678511</v>
      </c>
      <c r="M905" s="17">
        <f>Projection!$C$13*EXP($C$5+SQRT($C$4)*C905)+(Projection!$C$20+MAX(0,Projection!$C$14-Projection!$C$13)/Projection!$C$4-Projection!$C$21)*EXP($C$5+SQRT($C$4)*C905)^0.5</f>
        <v/>
      </c>
      <c r="N905" s="17">
        <f>M905*EXP($C$5+SQRT($C$4)*D905)+(Projection!$D$20+MAX(0,Projection!$C$24-M905)/Projection!$C$4-Projection!$D$21)*EXP($C$5+SQRT($C$4)*D905)^0.5</f>
        <v/>
      </c>
      <c r="O905" s="17">
        <f>N905*EXP($C$5+SQRT($C$4)*E905)+(Projection!$E$20+MAX(0,Projection!$D$24-N905)/Projection!$C$4-Projection!$E$21)*EXP($C$5+SQRT($C$4)*E905)^0.5</f>
        <v/>
      </c>
      <c r="P905" s="17">
        <f>O905*EXP($C$5+SQRT($C$4)*F905)+(Projection!$F$20+MAX(0,Projection!$E$24-O905)/Projection!$C$4-Projection!$F$21)*EXP($C$5+SQRT($C$4)*F905)^0.5</f>
        <v/>
      </c>
      <c r="Q905" s="17">
        <f>P905*EXP($C$5+SQRT($C$4)*G905)+(Projection!$G$20+MAX(0,Projection!$F$24-P905)/Projection!$C$4-Projection!$G$21)*EXP($C$5+SQRT($C$4)*G905)^0.5</f>
        <v/>
      </c>
      <c r="R905" s="17">
        <f>Q905*EXP($C$5+SQRT($C$4)*H905)+(Projection!$H$20+MAX(0,Projection!$G$24-Q905)/Projection!$C$4-Projection!$H$21)*EXP($C$5+SQRT($C$4)*H905)^0.5</f>
        <v/>
      </c>
      <c r="S905" s="17">
        <f>R905*EXP($C$5+SQRT($C$4)*I905)+(Projection!$I$20+MAX(0,Projection!$H$24-R905)/Projection!$C$4-Projection!$I$21)*EXP($C$5+SQRT($C$4)*I905)^0.5</f>
        <v/>
      </c>
      <c r="T905" s="17">
        <f>S905*EXP($C$5+SQRT($C$4)*J905)+(Projection!$J$20+MAX(0,Projection!$I$24-S905)/Projection!$C$4-Projection!$J$21)*EXP($C$5+SQRT($C$4)*J905)^0.5</f>
        <v/>
      </c>
      <c r="U905" s="17">
        <f>T905*EXP($C$5+SQRT($C$4)*K905)+(Projection!$K$20+MAX(0,Projection!$J$24-T905)/Projection!$C$4-Projection!$K$21)*EXP($C$5+SQRT($C$4)*K905)^0.5</f>
        <v/>
      </c>
      <c r="V905" s="17">
        <f>U905*EXP($C$5+SQRT($C$4)*L905)+(Projection!$L$20+MAX(0,Projection!$K$24-U905)/Projection!$C$4-Projection!$L$21)*EXP($C$5+SQRT($C$4)*L905)^0.5</f>
        <v/>
      </c>
      <c r="W905" s="13">
        <f>M905/Projection!$C$24</f>
        <v/>
      </c>
      <c r="X905" s="13">
        <f>N905/Projection!$D$24</f>
        <v/>
      </c>
      <c r="Y905" s="13">
        <f>O905/Projection!$E$24</f>
        <v/>
      </c>
      <c r="Z905" s="13">
        <f>P905/Projection!$F$24</f>
        <v/>
      </c>
      <c r="AA905" s="13">
        <f>Q905/Projection!$G$24</f>
        <v/>
      </c>
      <c r="AB905" s="13">
        <f>R905/Projection!$H$24</f>
        <v/>
      </c>
      <c r="AC905" s="13">
        <f>S905/Projection!$I$24</f>
        <v/>
      </c>
      <c r="AD905" s="13">
        <f>T905/Projection!$J$24</f>
        <v/>
      </c>
      <c r="AE905" s="13">
        <f>U905/Projection!$K$24</f>
        <v/>
      </c>
      <c r="AF905" s="13">
        <f>V905/Projection!$L$24</f>
        <v/>
      </c>
      <c r="AG905" s="13">
        <f>MIN(W905:AF905)</f>
        <v/>
      </c>
    </row>
    <row r="906">
      <c r="B906" s="2" t="n">
        <v>893</v>
      </c>
      <c r="C906" s="20" t="n">
        <v>-0.021254</v>
      </c>
      <c r="D906" s="20" t="n">
        <v>0.346259</v>
      </c>
      <c r="E906" s="20" t="n">
        <v>-1.542403</v>
      </c>
      <c r="F906" s="20" t="n">
        <v>-0.254421</v>
      </c>
      <c r="G906" s="20" t="n">
        <v>1.509378</v>
      </c>
      <c r="H906" s="20" t="n">
        <v>0.710849</v>
      </c>
      <c r="I906" s="20" t="n">
        <v>-1.775262</v>
      </c>
      <c r="J906" s="20" t="n">
        <v>-0.7277709999999999</v>
      </c>
      <c r="K906" s="20" t="n">
        <v>0.158184</v>
      </c>
      <c r="L906" s="20" t="n">
        <v>-1.161771</v>
      </c>
      <c r="M906" s="17">
        <f>Projection!$C$13*EXP($C$5+SQRT($C$4)*C906)+(Projection!$C$20+MAX(0,Projection!$C$14-Projection!$C$13)/Projection!$C$4-Projection!$C$21)*EXP($C$5+SQRT($C$4)*C906)^0.5</f>
        <v/>
      </c>
      <c r="N906" s="17">
        <f>M906*EXP($C$5+SQRT($C$4)*D906)+(Projection!$D$20+MAX(0,Projection!$C$24-M906)/Projection!$C$4-Projection!$D$21)*EXP($C$5+SQRT($C$4)*D906)^0.5</f>
        <v/>
      </c>
      <c r="O906" s="17">
        <f>N906*EXP($C$5+SQRT($C$4)*E906)+(Projection!$E$20+MAX(0,Projection!$D$24-N906)/Projection!$C$4-Projection!$E$21)*EXP($C$5+SQRT($C$4)*E906)^0.5</f>
        <v/>
      </c>
      <c r="P906" s="17">
        <f>O906*EXP($C$5+SQRT($C$4)*F906)+(Projection!$F$20+MAX(0,Projection!$E$24-O906)/Projection!$C$4-Projection!$F$21)*EXP($C$5+SQRT($C$4)*F906)^0.5</f>
        <v/>
      </c>
      <c r="Q906" s="17">
        <f>P906*EXP($C$5+SQRT($C$4)*G906)+(Projection!$G$20+MAX(0,Projection!$F$24-P906)/Projection!$C$4-Projection!$G$21)*EXP($C$5+SQRT($C$4)*G906)^0.5</f>
        <v/>
      </c>
      <c r="R906" s="17">
        <f>Q906*EXP($C$5+SQRT($C$4)*H906)+(Projection!$H$20+MAX(0,Projection!$G$24-Q906)/Projection!$C$4-Projection!$H$21)*EXP($C$5+SQRT($C$4)*H906)^0.5</f>
        <v/>
      </c>
      <c r="S906" s="17">
        <f>R906*EXP($C$5+SQRT($C$4)*I906)+(Projection!$I$20+MAX(0,Projection!$H$24-R906)/Projection!$C$4-Projection!$I$21)*EXP($C$5+SQRT($C$4)*I906)^0.5</f>
        <v/>
      </c>
      <c r="T906" s="17">
        <f>S906*EXP($C$5+SQRT($C$4)*J906)+(Projection!$J$20+MAX(0,Projection!$I$24-S906)/Projection!$C$4-Projection!$J$21)*EXP($C$5+SQRT($C$4)*J906)^0.5</f>
        <v/>
      </c>
      <c r="U906" s="17">
        <f>T906*EXP($C$5+SQRT($C$4)*K906)+(Projection!$K$20+MAX(0,Projection!$J$24-T906)/Projection!$C$4-Projection!$K$21)*EXP($C$5+SQRT($C$4)*K906)^0.5</f>
        <v/>
      </c>
      <c r="V906" s="17">
        <f>U906*EXP($C$5+SQRT($C$4)*L906)+(Projection!$L$20+MAX(0,Projection!$K$24-U906)/Projection!$C$4-Projection!$L$21)*EXP($C$5+SQRT($C$4)*L906)^0.5</f>
        <v/>
      </c>
      <c r="W906" s="13">
        <f>M906/Projection!$C$24</f>
        <v/>
      </c>
      <c r="X906" s="13">
        <f>N906/Projection!$D$24</f>
        <v/>
      </c>
      <c r="Y906" s="13">
        <f>O906/Projection!$E$24</f>
        <v/>
      </c>
      <c r="Z906" s="13">
        <f>P906/Projection!$F$24</f>
        <v/>
      </c>
      <c r="AA906" s="13">
        <f>Q906/Projection!$G$24</f>
        <v/>
      </c>
      <c r="AB906" s="13">
        <f>R906/Projection!$H$24</f>
        <v/>
      </c>
      <c r="AC906" s="13">
        <f>S906/Projection!$I$24</f>
        <v/>
      </c>
      <c r="AD906" s="13">
        <f>T906/Projection!$J$24</f>
        <v/>
      </c>
      <c r="AE906" s="13">
        <f>U906/Projection!$K$24</f>
        <v/>
      </c>
      <c r="AF906" s="13">
        <f>V906/Projection!$L$24</f>
        <v/>
      </c>
      <c r="AG906" s="13">
        <f>MIN(W906:AF906)</f>
        <v/>
      </c>
    </row>
    <row r="907">
      <c r="B907" s="2" t="n">
        <v>894</v>
      </c>
      <c r="C907" s="20" t="n">
        <v>0.143452</v>
      </c>
      <c r="D907" s="20" t="n">
        <v>-1.388926</v>
      </c>
      <c r="E907" s="20" t="n">
        <v>0.036653</v>
      </c>
      <c r="F907" s="20" t="n">
        <v>0.427161</v>
      </c>
      <c r="G907" s="20" t="n">
        <v>-0.771084</v>
      </c>
      <c r="H907" s="20" t="n">
        <v>-0.881263</v>
      </c>
      <c r="I907" s="20" t="n">
        <v>-1.608187</v>
      </c>
      <c r="J907" s="20" t="n">
        <v>-0.713564</v>
      </c>
      <c r="K907" s="20" t="n">
        <v>-0.537042</v>
      </c>
      <c r="L907" s="20" t="n">
        <v>1.490447</v>
      </c>
      <c r="M907" s="17">
        <f>Projection!$C$13*EXP($C$5+SQRT($C$4)*C907)+(Projection!$C$20+MAX(0,Projection!$C$14-Projection!$C$13)/Projection!$C$4-Projection!$C$21)*EXP($C$5+SQRT($C$4)*C907)^0.5</f>
        <v/>
      </c>
      <c r="N907" s="17">
        <f>M907*EXP($C$5+SQRT($C$4)*D907)+(Projection!$D$20+MAX(0,Projection!$C$24-M907)/Projection!$C$4-Projection!$D$21)*EXP($C$5+SQRT($C$4)*D907)^0.5</f>
        <v/>
      </c>
      <c r="O907" s="17">
        <f>N907*EXP($C$5+SQRT($C$4)*E907)+(Projection!$E$20+MAX(0,Projection!$D$24-N907)/Projection!$C$4-Projection!$E$21)*EXP($C$5+SQRT($C$4)*E907)^0.5</f>
        <v/>
      </c>
      <c r="P907" s="17">
        <f>O907*EXP($C$5+SQRT($C$4)*F907)+(Projection!$F$20+MAX(0,Projection!$E$24-O907)/Projection!$C$4-Projection!$F$21)*EXP($C$5+SQRT($C$4)*F907)^0.5</f>
        <v/>
      </c>
      <c r="Q907" s="17">
        <f>P907*EXP($C$5+SQRT($C$4)*G907)+(Projection!$G$20+MAX(0,Projection!$F$24-P907)/Projection!$C$4-Projection!$G$21)*EXP($C$5+SQRT($C$4)*G907)^0.5</f>
        <v/>
      </c>
      <c r="R907" s="17">
        <f>Q907*EXP($C$5+SQRT($C$4)*H907)+(Projection!$H$20+MAX(0,Projection!$G$24-Q907)/Projection!$C$4-Projection!$H$21)*EXP($C$5+SQRT($C$4)*H907)^0.5</f>
        <v/>
      </c>
      <c r="S907" s="17">
        <f>R907*EXP($C$5+SQRT($C$4)*I907)+(Projection!$I$20+MAX(0,Projection!$H$24-R907)/Projection!$C$4-Projection!$I$21)*EXP($C$5+SQRT($C$4)*I907)^0.5</f>
        <v/>
      </c>
      <c r="T907" s="17">
        <f>S907*EXP($C$5+SQRT($C$4)*J907)+(Projection!$J$20+MAX(0,Projection!$I$24-S907)/Projection!$C$4-Projection!$J$21)*EXP($C$5+SQRT($C$4)*J907)^0.5</f>
        <v/>
      </c>
      <c r="U907" s="17">
        <f>T907*EXP($C$5+SQRT($C$4)*K907)+(Projection!$K$20+MAX(0,Projection!$J$24-T907)/Projection!$C$4-Projection!$K$21)*EXP($C$5+SQRT($C$4)*K907)^0.5</f>
        <v/>
      </c>
      <c r="V907" s="17">
        <f>U907*EXP($C$5+SQRT($C$4)*L907)+(Projection!$L$20+MAX(0,Projection!$K$24-U907)/Projection!$C$4-Projection!$L$21)*EXP($C$5+SQRT($C$4)*L907)^0.5</f>
        <v/>
      </c>
      <c r="W907" s="13">
        <f>M907/Projection!$C$24</f>
        <v/>
      </c>
      <c r="X907" s="13">
        <f>N907/Projection!$D$24</f>
        <v/>
      </c>
      <c r="Y907" s="13">
        <f>O907/Projection!$E$24</f>
        <v/>
      </c>
      <c r="Z907" s="13">
        <f>P907/Projection!$F$24</f>
        <v/>
      </c>
      <c r="AA907" s="13">
        <f>Q907/Projection!$G$24</f>
        <v/>
      </c>
      <c r="AB907" s="13">
        <f>R907/Projection!$H$24</f>
        <v/>
      </c>
      <c r="AC907" s="13">
        <f>S907/Projection!$I$24</f>
        <v/>
      </c>
      <c r="AD907" s="13">
        <f>T907/Projection!$J$24</f>
        <v/>
      </c>
      <c r="AE907" s="13">
        <f>U907/Projection!$K$24</f>
        <v/>
      </c>
      <c r="AF907" s="13">
        <f>V907/Projection!$L$24</f>
        <v/>
      </c>
      <c r="AG907" s="13">
        <f>MIN(W907:AF907)</f>
        <v/>
      </c>
    </row>
    <row r="908">
      <c r="B908" s="2" t="n">
        <v>895</v>
      </c>
      <c r="C908" s="20" t="n">
        <v>1.273378</v>
      </c>
      <c r="D908" s="20" t="n">
        <v>-0.15582</v>
      </c>
      <c r="E908" s="20" t="n">
        <v>0.276012</v>
      </c>
      <c r="F908" s="20" t="n">
        <v>0.88662</v>
      </c>
      <c r="G908" s="20" t="n">
        <v>0.053553</v>
      </c>
      <c r="H908" s="20" t="n">
        <v>0.999107</v>
      </c>
      <c r="I908" s="20" t="n">
        <v>-0.587646</v>
      </c>
      <c r="J908" s="20" t="n">
        <v>0.230449</v>
      </c>
      <c r="K908" s="20" t="n">
        <v>-1.142959</v>
      </c>
      <c r="L908" s="20" t="n">
        <v>0.595091</v>
      </c>
      <c r="M908" s="17">
        <f>Projection!$C$13*EXP($C$5+SQRT($C$4)*C908)+(Projection!$C$20+MAX(0,Projection!$C$14-Projection!$C$13)/Projection!$C$4-Projection!$C$21)*EXP($C$5+SQRT($C$4)*C908)^0.5</f>
        <v/>
      </c>
      <c r="N908" s="17">
        <f>M908*EXP($C$5+SQRT($C$4)*D908)+(Projection!$D$20+MAX(0,Projection!$C$24-M908)/Projection!$C$4-Projection!$D$21)*EXP($C$5+SQRT($C$4)*D908)^0.5</f>
        <v/>
      </c>
      <c r="O908" s="17">
        <f>N908*EXP($C$5+SQRT($C$4)*E908)+(Projection!$E$20+MAX(0,Projection!$D$24-N908)/Projection!$C$4-Projection!$E$21)*EXP($C$5+SQRT($C$4)*E908)^0.5</f>
        <v/>
      </c>
      <c r="P908" s="17">
        <f>O908*EXP($C$5+SQRT($C$4)*F908)+(Projection!$F$20+MAX(0,Projection!$E$24-O908)/Projection!$C$4-Projection!$F$21)*EXP($C$5+SQRT($C$4)*F908)^0.5</f>
        <v/>
      </c>
      <c r="Q908" s="17">
        <f>P908*EXP($C$5+SQRT($C$4)*G908)+(Projection!$G$20+MAX(0,Projection!$F$24-P908)/Projection!$C$4-Projection!$G$21)*EXP($C$5+SQRT($C$4)*G908)^0.5</f>
        <v/>
      </c>
      <c r="R908" s="17">
        <f>Q908*EXP($C$5+SQRT($C$4)*H908)+(Projection!$H$20+MAX(0,Projection!$G$24-Q908)/Projection!$C$4-Projection!$H$21)*EXP($C$5+SQRT($C$4)*H908)^0.5</f>
        <v/>
      </c>
      <c r="S908" s="17">
        <f>R908*EXP($C$5+SQRT($C$4)*I908)+(Projection!$I$20+MAX(0,Projection!$H$24-R908)/Projection!$C$4-Projection!$I$21)*EXP($C$5+SQRT($C$4)*I908)^0.5</f>
        <v/>
      </c>
      <c r="T908" s="17">
        <f>S908*EXP($C$5+SQRT($C$4)*J908)+(Projection!$J$20+MAX(0,Projection!$I$24-S908)/Projection!$C$4-Projection!$J$21)*EXP($C$5+SQRT($C$4)*J908)^0.5</f>
        <v/>
      </c>
      <c r="U908" s="17">
        <f>T908*EXP($C$5+SQRT($C$4)*K908)+(Projection!$K$20+MAX(0,Projection!$J$24-T908)/Projection!$C$4-Projection!$K$21)*EXP($C$5+SQRT($C$4)*K908)^0.5</f>
        <v/>
      </c>
      <c r="V908" s="17">
        <f>U908*EXP($C$5+SQRT($C$4)*L908)+(Projection!$L$20+MAX(0,Projection!$K$24-U908)/Projection!$C$4-Projection!$L$21)*EXP($C$5+SQRT($C$4)*L908)^0.5</f>
        <v/>
      </c>
      <c r="W908" s="13">
        <f>M908/Projection!$C$24</f>
        <v/>
      </c>
      <c r="X908" s="13">
        <f>N908/Projection!$D$24</f>
        <v/>
      </c>
      <c r="Y908" s="13">
        <f>O908/Projection!$E$24</f>
        <v/>
      </c>
      <c r="Z908" s="13">
        <f>P908/Projection!$F$24</f>
        <v/>
      </c>
      <c r="AA908" s="13">
        <f>Q908/Projection!$G$24</f>
        <v/>
      </c>
      <c r="AB908" s="13">
        <f>R908/Projection!$H$24</f>
        <v/>
      </c>
      <c r="AC908" s="13">
        <f>S908/Projection!$I$24</f>
        <v/>
      </c>
      <c r="AD908" s="13">
        <f>T908/Projection!$J$24</f>
        <v/>
      </c>
      <c r="AE908" s="13">
        <f>U908/Projection!$K$24</f>
        <v/>
      </c>
      <c r="AF908" s="13">
        <f>V908/Projection!$L$24</f>
        <v/>
      </c>
      <c r="AG908" s="13">
        <f>MIN(W908:AF908)</f>
        <v/>
      </c>
    </row>
    <row r="909">
      <c r="B909" s="2" t="n">
        <v>896</v>
      </c>
      <c r="C909" s="20" t="n">
        <v>-0.362001</v>
      </c>
      <c r="D909" s="20" t="n">
        <v>1.654436</v>
      </c>
      <c r="E909" s="20" t="n">
        <v>-1.004584</v>
      </c>
      <c r="F909" s="20" t="n">
        <v>-0.668609</v>
      </c>
      <c r="G909" s="20" t="n">
        <v>-1.164602</v>
      </c>
      <c r="H909" s="20" t="n">
        <v>-2.721041</v>
      </c>
      <c r="I909" s="20" t="n">
        <v>3.124106</v>
      </c>
      <c r="J909" s="20" t="n">
        <v>-1.177529</v>
      </c>
      <c r="K909" s="20" t="n">
        <v>-0.480238</v>
      </c>
      <c r="L909" s="20" t="n">
        <v>0.07474</v>
      </c>
      <c r="M909" s="17">
        <f>Projection!$C$13*EXP($C$5+SQRT($C$4)*C909)+(Projection!$C$20+MAX(0,Projection!$C$14-Projection!$C$13)/Projection!$C$4-Projection!$C$21)*EXP($C$5+SQRT($C$4)*C909)^0.5</f>
        <v/>
      </c>
      <c r="N909" s="17">
        <f>M909*EXP($C$5+SQRT($C$4)*D909)+(Projection!$D$20+MAX(0,Projection!$C$24-M909)/Projection!$C$4-Projection!$D$21)*EXP($C$5+SQRT($C$4)*D909)^0.5</f>
        <v/>
      </c>
      <c r="O909" s="17">
        <f>N909*EXP($C$5+SQRT($C$4)*E909)+(Projection!$E$20+MAX(0,Projection!$D$24-N909)/Projection!$C$4-Projection!$E$21)*EXP($C$5+SQRT($C$4)*E909)^0.5</f>
        <v/>
      </c>
      <c r="P909" s="17">
        <f>O909*EXP($C$5+SQRT($C$4)*F909)+(Projection!$F$20+MAX(0,Projection!$E$24-O909)/Projection!$C$4-Projection!$F$21)*EXP($C$5+SQRT($C$4)*F909)^0.5</f>
        <v/>
      </c>
      <c r="Q909" s="17">
        <f>P909*EXP($C$5+SQRT($C$4)*G909)+(Projection!$G$20+MAX(0,Projection!$F$24-P909)/Projection!$C$4-Projection!$G$21)*EXP($C$5+SQRT($C$4)*G909)^0.5</f>
        <v/>
      </c>
      <c r="R909" s="17">
        <f>Q909*EXP($C$5+SQRT($C$4)*H909)+(Projection!$H$20+MAX(0,Projection!$G$24-Q909)/Projection!$C$4-Projection!$H$21)*EXP($C$5+SQRT($C$4)*H909)^0.5</f>
        <v/>
      </c>
      <c r="S909" s="17">
        <f>R909*EXP($C$5+SQRT($C$4)*I909)+(Projection!$I$20+MAX(0,Projection!$H$24-R909)/Projection!$C$4-Projection!$I$21)*EXP($C$5+SQRT($C$4)*I909)^0.5</f>
        <v/>
      </c>
      <c r="T909" s="17">
        <f>S909*EXP($C$5+SQRT($C$4)*J909)+(Projection!$J$20+MAX(0,Projection!$I$24-S909)/Projection!$C$4-Projection!$J$21)*EXP($C$5+SQRT($C$4)*J909)^0.5</f>
        <v/>
      </c>
      <c r="U909" s="17">
        <f>T909*EXP($C$5+SQRT($C$4)*K909)+(Projection!$K$20+MAX(0,Projection!$J$24-T909)/Projection!$C$4-Projection!$K$21)*EXP($C$5+SQRT($C$4)*K909)^0.5</f>
        <v/>
      </c>
      <c r="V909" s="17">
        <f>U909*EXP($C$5+SQRT($C$4)*L909)+(Projection!$L$20+MAX(0,Projection!$K$24-U909)/Projection!$C$4-Projection!$L$21)*EXP($C$5+SQRT($C$4)*L909)^0.5</f>
        <v/>
      </c>
      <c r="W909" s="13">
        <f>M909/Projection!$C$24</f>
        <v/>
      </c>
      <c r="X909" s="13">
        <f>N909/Projection!$D$24</f>
        <v/>
      </c>
      <c r="Y909" s="13">
        <f>O909/Projection!$E$24</f>
        <v/>
      </c>
      <c r="Z909" s="13">
        <f>P909/Projection!$F$24</f>
        <v/>
      </c>
      <c r="AA909" s="13">
        <f>Q909/Projection!$G$24</f>
        <v/>
      </c>
      <c r="AB909" s="13">
        <f>R909/Projection!$H$24</f>
        <v/>
      </c>
      <c r="AC909" s="13">
        <f>S909/Projection!$I$24</f>
        <v/>
      </c>
      <c r="AD909" s="13">
        <f>T909/Projection!$J$24</f>
        <v/>
      </c>
      <c r="AE909" s="13">
        <f>U909/Projection!$K$24</f>
        <v/>
      </c>
      <c r="AF909" s="13">
        <f>V909/Projection!$L$24</f>
        <v/>
      </c>
      <c r="AG909" s="13">
        <f>MIN(W909:AF909)</f>
        <v/>
      </c>
    </row>
    <row r="910">
      <c r="B910" s="2" t="n">
        <v>897</v>
      </c>
      <c r="C910" s="20" t="n">
        <v>-1.689303</v>
      </c>
      <c r="D910" s="20" t="n">
        <v>-0.252083</v>
      </c>
      <c r="E910" s="20" t="n">
        <v>0.365926</v>
      </c>
      <c r="F910" s="20" t="n">
        <v>-0.261067</v>
      </c>
      <c r="G910" s="20" t="n">
        <v>-1.350022</v>
      </c>
      <c r="H910" s="20" t="n">
        <v>0.152064</v>
      </c>
      <c r="I910" s="20" t="n">
        <v>0.811928</v>
      </c>
      <c r="J910" s="20" t="n">
        <v>0.824031</v>
      </c>
      <c r="K910" s="20" t="n">
        <v>0.010939</v>
      </c>
      <c r="L910" s="20" t="n">
        <v>-1.833042</v>
      </c>
      <c r="M910" s="17">
        <f>Projection!$C$13*EXP($C$5+SQRT($C$4)*C910)+(Projection!$C$20+MAX(0,Projection!$C$14-Projection!$C$13)/Projection!$C$4-Projection!$C$21)*EXP($C$5+SQRT($C$4)*C910)^0.5</f>
        <v/>
      </c>
      <c r="N910" s="17">
        <f>M910*EXP($C$5+SQRT($C$4)*D910)+(Projection!$D$20+MAX(0,Projection!$C$24-M910)/Projection!$C$4-Projection!$D$21)*EXP($C$5+SQRT($C$4)*D910)^0.5</f>
        <v/>
      </c>
      <c r="O910" s="17">
        <f>N910*EXP($C$5+SQRT($C$4)*E910)+(Projection!$E$20+MAX(0,Projection!$D$24-N910)/Projection!$C$4-Projection!$E$21)*EXP($C$5+SQRT($C$4)*E910)^0.5</f>
        <v/>
      </c>
      <c r="P910" s="17">
        <f>O910*EXP($C$5+SQRT($C$4)*F910)+(Projection!$F$20+MAX(0,Projection!$E$24-O910)/Projection!$C$4-Projection!$F$21)*EXP($C$5+SQRT($C$4)*F910)^0.5</f>
        <v/>
      </c>
      <c r="Q910" s="17">
        <f>P910*EXP($C$5+SQRT($C$4)*G910)+(Projection!$G$20+MAX(0,Projection!$F$24-P910)/Projection!$C$4-Projection!$G$21)*EXP($C$5+SQRT($C$4)*G910)^0.5</f>
        <v/>
      </c>
      <c r="R910" s="17">
        <f>Q910*EXP($C$5+SQRT($C$4)*H910)+(Projection!$H$20+MAX(0,Projection!$G$24-Q910)/Projection!$C$4-Projection!$H$21)*EXP($C$5+SQRT($C$4)*H910)^0.5</f>
        <v/>
      </c>
      <c r="S910" s="17">
        <f>R910*EXP($C$5+SQRT($C$4)*I910)+(Projection!$I$20+MAX(0,Projection!$H$24-R910)/Projection!$C$4-Projection!$I$21)*EXP($C$5+SQRT($C$4)*I910)^0.5</f>
        <v/>
      </c>
      <c r="T910" s="17">
        <f>S910*EXP($C$5+SQRT($C$4)*J910)+(Projection!$J$20+MAX(0,Projection!$I$24-S910)/Projection!$C$4-Projection!$J$21)*EXP($C$5+SQRT($C$4)*J910)^0.5</f>
        <v/>
      </c>
      <c r="U910" s="17">
        <f>T910*EXP($C$5+SQRT($C$4)*K910)+(Projection!$K$20+MAX(0,Projection!$J$24-T910)/Projection!$C$4-Projection!$K$21)*EXP($C$5+SQRT($C$4)*K910)^0.5</f>
        <v/>
      </c>
      <c r="V910" s="17">
        <f>U910*EXP($C$5+SQRT($C$4)*L910)+(Projection!$L$20+MAX(0,Projection!$K$24-U910)/Projection!$C$4-Projection!$L$21)*EXP($C$5+SQRT($C$4)*L910)^0.5</f>
        <v/>
      </c>
      <c r="W910" s="13">
        <f>M910/Projection!$C$24</f>
        <v/>
      </c>
      <c r="X910" s="13">
        <f>N910/Projection!$D$24</f>
        <v/>
      </c>
      <c r="Y910" s="13">
        <f>O910/Projection!$E$24</f>
        <v/>
      </c>
      <c r="Z910" s="13">
        <f>P910/Projection!$F$24</f>
        <v/>
      </c>
      <c r="AA910" s="13">
        <f>Q910/Projection!$G$24</f>
        <v/>
      </c>
      <c r="AB910" s="13">
        <f>R910/Projection!$H$24</f>
        <v/>
      </c>
      <c r="AC910" s="13">
        <f>S910/Projection!$I$24</f>
        <v/>
      </c>
      <c r="AD910" s="13">
        <f>T910/Projection!$J$24</f>
        <v/>
      </c>
      <c r="AE910" s="13">
        <f>U910/Projection!$K$24</f>
        <v/>
      </c>
      <c r="AF910" s="13">
        <f>V910/Projection!$L$24</f>
        <v/>
      </c>
      <c r="AG910" s="13">
        <f>MIN(W910:AF910)</f>
        <v/>
      </c>
    </row>
    <row r="911">
      <c r="B911" s="2" t="n">
        <v>898</v>
      </c>
      <c r="C911" s="20" t="n">
        <v>-1.068094</v>
      </c>
      <c r="D911" s="20" t="n">
        <v>0.800897</v>
      </c>
      <c r="E911" s="20" t="n">
        <v>0.587295</v>
      </c>
      <c r="F911" s="20" t="n">
        <v>-0.157781</v>
      </c>
      <c r="G911" s="20" t="n">
        <v>-2.143244</v>
      </c>
      <c r="H911" s="20" t="n">
        <v>-1.578003</v>
      </c>
      <c r="I911" s="20" t="n">
        <v>-0.735115</v>
      </c>
      <c r="J911" s="20" t="n">
        <v>-0.270377</v>
      </c>
      <c r="K911" s="20" t="n">
        <v>-1.144348</v>
      </c>
      <c r="L911" s="20" t="n">
        <v>-1.180654</v>
      </c>
      <c r="M911" s="17">
        <f>Projection!$C$13*EXP($C$5+SQRT($C$4)*C911)+(Projection!$C$20+MAX(0,Projection!$C$14-Projection!$C$13)/Projection!$C$4-Projection!$C$21)*EXP($C$5+SQRT($C$4)*C911)^0.5</f>
        <v/>
      </c>
      <c r="N911" s="17">
        <f>M911*EXP($C$5+SQRT($C$4)*D911)+(Projection!$D$20+MAX(0,Projection!$C$24-M911)/Projection!$C$4-Projection!$D$21)*EXP($C$5+SQRT($C$4)*D911)^0.5</f>
        <v/>
      </c>
      <c r="O911" s="17">
        <f>N911*EXP($C$5+SQRT($C$4)*E911)+(Projection!$E$20+MAX(0,Projection!$D$24-N911)/Projection!$C$4-Projection!$E$21)*EXP($C$5+SQRT($C$4)*E911)^0.5</f>
        <v/>
      </c>
      <c r="P911" s="17">
        <f>O911*EXP($C$5+SQRT($C$4)*F911)+(Projection!$F$20+MAX(0,Projection!$E$24-O911)/Projection!$C$4-Projection!$F$21)*EXP($C$5+SQRT($C$4)*F911)^0.5</f>
        <v/>
      </c>
      <c r="Q911" s="17">
        <f>P911*EXP($C$5+SQRT($C$4)*G911)+(Projection!$G$20+MAX(0,Projection!$F$24-P911)/Projection!$C$4-Projection!$G$21)*EXP($C$5+SQRT($C$4)*G911)^0.5</f>
        <v/>
      </c>
      <c r="R911" s="17">
        <f>Q911*EXP($C$5+SQRT($C$4)*H911)+(Projection!$H$20+MAX(0,Projection!$G$24-Q911)/Projection!$C$4-Projection!$H$21)*EXP($C$5+SQRT($C$4)*H911)^0.5</f>
        <v/>
      </c>
      <c r="S911" s="17">
        <f>R911*EXP($C$5+SQRT($C$4)*I911)+(Projection!$I$20+MAX(0,Projection!$H$24-R911)/Projection!$C$4-Projection!$I$21)*EXP($C$5+SQRT($C$4)*I911)^0.5</f>
        <v/>
      </c>
      <c r="T911" s="17">
        <f>S911*EXP($C$5+SQRT($C$4)*J911)+(Projection!$J$20+MAX(0,Projection!$I$24-S911)/Projection!$C$4-Projection!$J$21)*EXP($C$5+SQRT($C$4)*J911)^0.5</f>
        <v/>
      </c>
      <c r="U911" s="17">
        <f>T911*EXP($C$5+SQRT($C$4)*K911)+(Projection!$K$20+MAX(0,Projection!$J$24-T911)/Projection!$C$4-Projection!$K$21)*EXP($C$5+SQRT($C$4)*K911)^0.5</f>
        <v/>
      </c>
      <c r="V911" s="17">
        <f>U911*EXP($C$5+SQRT($C$4)*L911)+(Projection!$L$20+MAX(0,Projection!$K$24-U911)/Projection!$C$4-Projection!$L$21)*EXP($C$5+SQRT($C$4)*L911)^0.5</f>
        <v/>
      </c>
      <c r="W911" s="13">
        <f>M911/Projection!$C$24</f>
        <v/>
      </c>
      <c r="X911" s="13">
        <f>N911/Projection!$D$24</f>
        <v/>
      </c>
      <c r="Y911" s="13">
        <f>O911/Projection!$E$24</f>
        <v/>
      </c>
      <c r="Z911" s="13">
        <f>P911/Projection!$F$24</f>
        <v/>
      </c>
      <c r="AA911" s="13">
        <f>Q911/Projection!$G$24</f>
        <v/>
      </c>
      <c r="AB911" s="13">
        <f>R911/Projection!$H$24</f>
        <v/>
      </c>
      <c r="AC911" s="13">
        <f>S911/Projection!$I$24</f>
        <v/>
      </c>
      <c r="AD911" s="13">
        <f>T911/Projection!$J$24</f>
        <v/>
      </c>
      <c r="AE911" s="13">
        <f>U911/Projection!$K$24</f>
        <v/>
      </c>
      <c r="AF911" s="13">
        <f>V911/Projection!$L$24</f>
        <v/>
      </c>
      <c r="AG911" s="13">
        <f>MIN(W911:AF911)</f>
        <v/>
      </c>
    </row>
    <row r="912">
      <c r="B912" s="2" t="n">
        <v>899</v>
      </c>
      <c r="C912" s="20" t="n">
        <v>-0.191778</v>
      </c>
      <c r="D912" s="20" t="n">
        <v>-0.657578</v>
      </c>
      <c r="E912" s="20" t="n">
        <v>1.403735</v>
      </c>
      <c r="F912" s="20" t="n">
        <v>-0.894639</v>
      </c>
      <c r="G912" s="20" t="n">
        <v>0.038975</v>
      </c>
      <c r="H912" s="20" t="n">
        <v>-1.122025</v>
      </c>
      <c r="I912" s="20" t="n">
        <v>0.951607</v>
      </c>
      <c r="J912" s="20" t="n">
        <v>1.105361</v>
      </c>
      <c r="K912" s="20" t="n">
        <v>0.232291</v>
      </c>
      <c r="L912" s="20" t="n">
        <v>-1.270945</v>
      </c>
      <c r="M912" s="17">
        <f>Projection!$C$13*EXP($C$5+SQRT($C$4)*C912)+(Projection!$C$20+MAX(0,Projection!$C$14-Projection!$C$13)/Projection!$C$4-Projection!$C$21)*EXP($C$5+SQRT($C$4)*C912)^0.5</f>
        <v/>
      </c>
      <c r="N912" s="17">
        <f>M912*EXP($C$5+SQRT($C$4)*D912)+(Projection!$D$20+MAX(0,Projection!$C$24-M912)/Projection!$C$4-Projection!$D$21)*EXP($C$5+SQRT($C$4)*D912)^0.5</f>
        <v/>
      </c>
      <c r="O912" s="17">
        <f>N912*EXP($C$5+SQRT($C$4)*E912)+(Projection!$E$20+MAX(0,Projection!$D$24-N912)/Projection!$C$4-Projection!$E$21)*EXP($C$5+SQRT($C$4)*E912)^0.5</f>
        <v/>
      </c>
      <c r="P912" s="17">
        <f>O912*EXP($C$5+SQRT($C$4)*F912)+(Projection!$F$20+MAX(0,Projection!$E$24-O912)/Projection!$C$4-Projection!$F$21)*EXP($C$5+SQRT($C$4)*F912)^0.5</f>
        <v/>
      </c>
      <c r="Q912" s="17">
        <f>P912*EXP($C$5+SQRT($C$4)*G912)+(Projection!$G$20+MAX(0,Projection!$F$24-P912)/Projection!$C$4-Projection!$G$21)*EXP($C$5+SQRT($C$4)*G912)^0.5</f>
        <v/>
      </c>
      <c r="R912" s="17">
        <f>Q912*EXP($C$5+SQRT($C$4)*H912)+(Projection!$H$20+MAX(0,Projection!$G$24-Q912)/Projection!$C$4-Projection!$H$21)*EXP($C$5+SQRT($C$4)*H912)^0.5</f>
        <v/>
      </c>
      <c r="S912" s="17">
        <f>R912*EXP($C$5+SQRT($C$4)*I912)+(Projection!$I$20+MAX(0,Projection!$H$24-R912)/Projection!$C$4-Projection!$I$21)*EXP($C$5+SQRT($C$4)*I912)^0.5</f>
        <v/>
      </c>
      <c r="T912" s="17">
        <f>S912*EXP($C$5+SQRT($C$4)*J912)+(Projection!$J$20+MAX(0,Projection!$I$24-S912)/Projection!$C$4-Projection!$J$21)*EXP($C$5+SQRT($C$4)*J912)^0.5</f>
        <v/>
      </c>
      <c r="U912" s="17">
        <f>T912*EXP($C$5+SQRT($C$4)*K912)+(Projection!$K$20+MAX(0,Projection!$J$24-T912)/Projection!$C$4-Projection!$K$21)*EXP($C$5+SQRT($C$4)*K912)^0.5</f>
        <v/>
      </c>
      <c r="V912" s="17">
        <f>U912*EXP($C$5+SQRT($C$4)*L912)+(Projection!$L$20+MAX(0,Projection!$K$24-U912)/Projection!$C$4-Projection!$L$21)*EXP($C$5+SQRT($C$4)*L912)^0.5</f>
        <v/>
      </c>
      <c r="W912" s="13">
        <f>M912/Projection!$C$24</f>
        <v/>
      </c>
      <c r="X912" s="13">
        <f>N912/Projection!$D$24</f>
        <v/>
      </c>
      <c r="Y912" s="13">
        <f>O912/Projection!$E$24</f>
        <v/>
      </c>
      <c r="Z912" s="13">
        <f>P912/Projection!$F$24</f>
        <v/>
      </c>
      <c r="AA912" s="13">
        <f>Q912/Projection!$G$24</f>
        <v/>
      </c>
      <c r="AB912" s="13">
        <f>R912/Projection!$H$24</f>
        <v/>
      </c>
      <c r="AC912" s="13">
        <f>S912/Projection!$I$24</f>
        <v/>
      </c>
      <c r="AD912" s="13">
        <f>T912/Projection!$J$24</f>
        <v/>
      </c>
      <c r="AE912" s="13">
        <f>U912/Projection!$K$24</f>
        <v/>
      </c>
      <c r="AF912" s="13">
        <f>V912/Projection!$L$24</f>
        <v/>
      </c>
      <c r="AG912" s="13">
        <f>MIN(W912:AF912)</f>
        <v/>
      </c>
    </row>
    <row r="913">
      <c r="B913" s="2" t="n">
        <v>900</v>
      </c>
      <c r="C913" s="20" t="n">
        <v>0.09550699999999999</v>
      </c>
      <c r="D913" s="20" t="n">
        <v>-0.469001</v>
      </c>
      <c r="E913" s="20" t="n">
        <v>1.249472</v>
      </c>
      <c r="F913" s="20" t="n">
        <v>0.152159</v>
      </c>
      <c r="G913" s="20" t="n">
        <v>-0.190526</v>
      </c>
      <c r="H913" s="20" t="n">
        <v>0.329719</v>
      </c>
      <c r="I913" s="20" t="n">
        <v>-0.264931</v>
      </c>
      <c r="J913" s="20" t="n">
        <v>-0.457779</v>
      </c>
      <c r="K913" s="20" t="n">
        <v>-0.512232</v>
      </c>
      <c r="L913" s="20" t="n">
        <v>0.843071</v>
      </c>
      <c r="M913" s="17">
        <f>Projection!$C$13*EXP($C$5+SQRT($C$4)*C913)+(Projection!$C$20+MAX(0,Projection!$C$14-Projection!$C$13)/Projection!$C$4-Projection!$C$21)*EXP($C$5+SQRT($C$4)*C913)^0.5</f>
        <v/>
      </c>
      <c r="N913" s="17">
        <f>M913*EXP($C$5+SQRT($C$4)*D913)+(Projection!$D$20+MAX(0,Projection!$C$24-M913)/Projection!$C$4-Projection!$D$21)*EXP($C$5+SQRT($C$4)*D913)^0.5</f>
        <v/>
      </c>
      <c r="O913" s="17">
        <f>N913*EXP($C$5+SQRT($C$4)*E913)+(Projection!$E$20+MAX(0,Projection!$D$24-N913)/Projection!$C$4-Projection!$E$21)*EXP($C$5+SQRT($C$4)*E913)^0.5</f>
        <v/>
      </c>
      <c r="P913" s="17">
        <f>O913*EXP($C$5+SQRT($C$4)*F913)+(Projection!$F$20+MAX(0,Projection!$E$24-O913)/Projection!$C$4-Projection!$F$21)*EXP($C$5+SQRT($C$4)*F913)^0.5</f>
        <v/>
      </c>
      <c r="Q913" s="17">
        <f>P913*EXP($C$5+SQRT($C$4)*G913)+(Projection!$G$20+MAX(0,Projection!$F$24-P913)/Projection!$C$4-Projection!$G$21)*EXP($C$5+SQRT($C$4)*G913)^0.5</f>
        <v/>
      </c>
      <c r="R913" s="17">
        <f>Q913*EXP($C$5+SQRT($C$4)*H913)+(Projection!$H$20+MAX(0,Projection!$G$24-Q913)/Projection!$C$4-Projection!$H$21)*EXP($C$5+SQRT($C$4)*H913)^0.5</f>
        <v/>
      </c>
      <c r="S913" s="17">
        <f>R913*EXP($C$5+SQRT($C$4)*I913)+(Projection!$I$20+MAX(0,Projection!$H$24-R913)/Projection!$C$4-Projection!$I$21)*EXP($C$5+SQRT($C$4)*I913)^0.5</f>
        <v/>
      </c>
      <c r="T913" s="17">
        <f>S913*EXP($C$5+SQRT($C$4)*J913)+(Projection!$J$20+MAX(0,Projection!$I$24-S913)/Projection!$C$4-Projection!$J$21)*EXP($C$5+SQRT($C$4)*J913)^0.5</f>
        <v/>
      </c>
      <c r="U913" s="17">
        <f>T913*EXP($C$5+SQRT($C$4)*K913)+(Projection!$K$20+MAX(0,Projection!$J$24-T913)/Projection!$C$4-Projection!$K$21)*EXP($C$5+SQRT($C$4)*K913)^0.5</f>
        <v/>
      </c>
      <c r="V913" s="17">
        <f>U913*EXP($C$5+SQRT($C$4)*L913)+(Projection!$L$20+MAX(0,Projection!$K$24-U913)/Projection!$C$4-Projection!$L$21)*EXP($C$5+SQRT($C$4)*L913)^0.5</f>
        <v/>
      </c>
      <c r="W913" s="13">
        <f>M913/Projection!$C$24</f>
        <v/>
      </c>
      <c r="X913" s="13">
        <f>N913/Projection!$D$24</f>
        <v/>
      </c>
      <c r="Y913" s="13">
        <f>O913/Projection!$E$24</f>
        <v/>
      </c>
      <c r="Z913" s="13">
        <f>P913/Projection!$F$24</f>
        <v/>
      </c>
      <c r="AA913" s="13">
        <f>Q913/Projection!$G$24</f>
        <v/>
      </c>
      <c r="AB913" s="13">
        <f>R913/Projection!$H$24</f>
        <v/>
      </c>
      <c r="AC913" s="13">
        <f>S913/Projection!$I$24</f>
        <v/>
      </c>
      <c r="AD913" s="13">
        <f>T913/Projection!$J$24</f>
        <v/>
      </c>
      <c r="AE913" s="13">
        <f>U913/Projection!$K$24</f>
        <v/>
      </c>
      <c r="AF913" s="13">
        <f>V913/Projection!$L$24</f>
        <v/>
      </c>
      <c r="AG913" s="13">
        <f>MIN(W913:AF913)</f>
        <v/>
      </c>
    </row>
    <row r="914">
      <c r="B914" s="2" t="n">
        <v>901</v>
      </c>
      <c r="C914" s="20" t="n">
        <v>-0.8155790000000001</v>
      </c>
      <c r="D914" s="20" t="n">
        <v>1.981228</v>
      </c>
      <c r="E914" s="20" t="n">
        <v>0.577798</v>
      </c>
      <c r="F914" s="20" t="n">
        <v>0.164497</v>
      </c>
      <c r="G914" s="20" t="n">
        <v>-0.877028</v>
      </c>
      <c r="H914" s="20" t="n">
        <v>1.60837</v>
      </c>
      <c r="I914" s="20" t="n">
        <v>-2.234198</v>
      </c>
      <c r="J914" s="20" t="n">
        <v>-0.699313</v>
      </c>
      <c r="K914" s="20" t="n">
        <v>-1.213712</v>
      </c>
      <c r="L914" s="20" t="n">
        <v>1.11357</v>
      </c>
      <c r="M914" s="17">
        <f>Projection!$C$13*EXP($C$5+SQRT($C$4)*C914)+(Projection!$C$20+MAX(0,Projection!$C$14-Projection!$C$13)/Projection!$C$4-Projection!$C$21)*EXP($C$5+SQRT($C$4)*C914)^0.5</f>
        <v/>
      </c>
      <c r="N914" s="17">
        <f>M914*EXP($C$5+SQRT($C$4)*D914)+(Projection!$D$20+MAX(0,Projection!$C$24-M914)/Projection!$C$4-Projection!$D$21)*EXP($C$5+SQRT($C$4)*D914)^0.5</f>
        <v/>
      </c>
      <c r="O914" s="17">
        <f>N914*EXP($C$5+SQRT($C$4)*E914)+(Projection!$E$20+MAX(0,Projection!$D$24-N914)/Projection!$C$4-Projection!$E$21)*EXP($C$5+SQRT($C$4)*E914)^0.5</f>
        <v/>
      </c>
      <c r="P914" s="17">
        <f>O914*EXP($C$5+SQRT($C$4)*F914)+(Projection!$F$20+MAX(0,Projection!$E$24-O914)/Projection!$C$4-Projection!$F$21)*EXP($C$5+SQRT($C$4)*F914)^0.5</f>
        <v/>
      </c>
      <c r="Q914" s="17">
        <f>P914*EXP($C$5+SQRT($C$4)*G914)+(Projection!$G$20+MAX(0,Projection!$F$24-P914)/Projection!$C$4-Projection!$G$21)*EXP($C$5+SQRT($C$4)*G914)^0.5</f>
        <v/>
      </c>
      <c r="R914" s="17">
        <f>Q914*EXP($C$5+SQRT($C$4)*H914)+(Projection!$H$20+MAX(0,Projection!$G$24-Q914)/Projection!$C$4-Projection!$H$21)*EXP($C$5+SQRT($C$4)*H914)^0.5</f>
        <v/>
      </c>
      <c r="S914" s="17">
        <f>R914*EXP($C$5+SQRT($C$4)*I914)+(Projection!$I$20+MAX(0,Projection!$H$24-R914)/Projection!$C$4-Projection!$I$21)*EXP($C$5+SQRT($C$4)*I914)^0.5</f>
        <v/>
      </c>
      <c r="T914" s="17">
        <f>S914*EXP($C$5+SQRT($C$4)*J914)+(Projection!$J$20+MAX(0,Projection!$I$24-S914)/Projection!$C$4-Projection!$J$21)*EXP($C$5+SQRT($C$4)*J914)^0.5</f>
        <v/>
      </c>
      <c r="U914" s="17">
        <f>T914*EXP($C$5+SQRT($C$4)*K914)+(Projection!$K$20+MAX(0,Projection!$J$24-T914)/Projection!$C$4-Projection!$K$21)*EXP($C$5+SQRT($C$4)*K914)^0.5</f>
        <v/>
      </c>
      <c r="V914" s="17">
        <f>U914*EXP($C$5+SQRT($C$4)*L914)+(Projection!$L$20+MAX(0,Projection!$K$24-U914)/Projection!$C$4-Projection!$L$21)*EXP($C$5+SQRT($C$4)*L914)^0.5</f>
        <v/>
      </c>
      <c r="W914" s="13">
        <f>M914/Projection!$C$24</f>
        <v/>
      </c>
      <c r="X914" s="13">
        <f>N914/Projection!$D$24</f>
        <v/>
      </c>
      <c r="Y914" s="13">
        <f>O914/Projection!$E$24</f>
        <v/>
      </c>
      <c r="Z914" s="13">
        <f>P914/Projection!$F$24</f>
        <v/>
      </c>
      <c r="AA914" s="13">
        <f>Q914/Projection!$G$24</f>
        <v/>
      </c>
      <c r="AB914" s="13">
        <f>R914/Projection!$H$24</f>
        <v/>
      </c>
      <c r="AC914" s="13">
        <f>S914/Projection!$I$24</f>
        <v/>
      </c>
      <c r="AD914" s="13">
        <f>T914/Projection!$J$24</f>
        <v/>
      </c>
      <c r="AE914" s="13">
        <f>U914/Projection!$K$24</f>
        <v/>
      </c>
      <c r="AF914" s="13">
        <f>V914/Projection!$L$24</f>
        <v/>
      </c>
      <c r="AG914" s="13">
        <f>MIN(W914:AF914)</f>
        <v/>
      </c>
    </row>
    <row r="915">
      <c r="B915" s="2" t="n">
        <v>902</v>
      </c>
      <c r="C915" s="20" t="n">
        <v>-0.724896</v>
      </c>
      <c r="D915" s="20" t="n">
        <v>0.808374</v>
      </c>
      <c r="E915" s="20" t="n">
        <v>-0.271133</v>
      </c>
      <c r="F915" s="20" t="n">
        <v>-0.078046</v>
      </c>
      <c r="G915" s="20" t="n">
        <v>0.986569</v>
      </c>
      <c r="H915" s="20" t="n">
        <v>-0.025756</v>
      </c>
      <c r="I915" s="20" t="n">
        <v>-1.469083</v>
      </c>
      <c r="J915" s="20" t="n">
        <v>-1.099684</v>
      </c>
      <c r="K915" s="20" t="n">
        <v>1.63728</v>
      </c>
      <c r="L915" s="20" t="n">
        <v>-0.242075</v>
      </c>
      <c r="M915" s="17">
        <f>Projection!$C$13*EXP($C$5+SQRT($C$4)*C915)+(Projection!$C$20+MAX(0,Projection!$C$14-Projection!$C$13)/Projection!$C$4-Projection!$C$21)*EXP($C$5+SQRT($C$4)*C915)^0.5</f>
        <v/>
      </c>
      <c r="N915" s="17">
        <f>M915*EXP($C$5+SQRT($C$4)*D915)+(Projection!$D$20+MAX(0,Projection!$C$24-M915)/Projection!$C$4-Projection!$D$21)*EXP($C$5+SQRT($C$4)*D915)^0.5</f>
        <v/>
      </c>
      <c r="O915" s="17">
        <f>N915*EXP($C$5+SQRT($C$4)*E915)+(Projection!$E$20+MAX(0,Projection!$D$24-N915)/Projection!$C$4-Projection!$E$21)*EXP($C$5+SQRT($C$4)*E915)^0.5</f>
        <v/>
      </c>
      <c r="P915" s="17">
        <f>O915*EXP($C$5+SQRT($C$4)*F915)+(Projection!$F$20+MAX(0,Projection!$E$24-O915)/Projection!$C$4-Projection!$F$21)*EXP($C$5+SQRT($C$4)*F915)^0.5</f>
        <v/>
      </c>
      <c r="Q915" s="17">
        <f>P915*EXP($C$5+SQRT($C$4)*G915)+(Projection!$G$20+MAX(0,Projection!$F$24-P915)/Projection!$C$4-Projection!$G$21)*EXP($C$5+SQRT($C$4)*G915)^0.5</f>
        <v/>
      </c>
      <c r="R915" s="17">
        <f>Q915*EXP($C$5+SQRT($C$4)*H915)+(Projection!$H$20+MAX(0,Projection!$G$24-Q915)/Projection!$C$4-Projection!$H$21)*EXP($C$5+SQRT($C$4)*H915)^0.5</f>
        <v/>
      </c>
      <c r="S915" s="17">
        <f>R915*EXP($C$5+SQRT($C$4)*I915)+(Projection!$I$20+MAX(0,Projection!$H$24-R915)/Projection!$C$4-Projection!$I$21)*EXP($C$5+SQRT($C$4)*I915)^0.5</f>
        <v/>
      </c>
      <c r="T915" s="17">
        <f>S915*EXP($C$5+SQRT($C$4)*J915)+(Projection!$J$20+MAX(0,Projection!$I$24-S915)/Projection!$C$4-Projection!$J$21)*EXP($C$5+SQRT($C$4)*J915)^0.5</f>
        <v/>
      </c>
      <c r="U915" s="17">
        <f>T915*EXP($C$5+SQRT($C$4)*K915)+(Projection!$K$20+MAX(0,Projection!$J$24-T915)/Projection!$C$4-Projection!$K$21)*EXP($C$5+SQRT($C$4)*K915)^0.5</f>
        <v/>
      </c>
      <c r="V915" s="17">
        <f>U915*EXP($C$5+SQRT($C$4)*L915)+(Projection!$L$20+MAX(0,Projection!$K$24-U915)/Projection!$C$4-Projection!$L$21)*EXP($C$5+SQRT($C$4)*L915)^0.5</f>
        <v/>
      </c>
      <c r="W915" s="13">
        <f>M915/Projection!$C$24</f>
        <v/>
      </c>
      <c r="X915" s="13">
        <f>N915/Projection!$D$24</f>
        <v/>
      </c>
      <c r="Y915" s="13">
        <f>O915/Projection!$E$24</f>
        <v/>
      </c>
      <c r="Z915" s="13">
        <f>P915/Projection!$F$24</f>
        <v/>
      </c>
      <c r="AA915" s="13">
        <f>Q915/Projection!$G$24</f>
        <v/>
      </c>
      <c r="AB915" s="13">
        <f>R915/Projection!$H$24</f>
        <v/>
      </c>
      <c r="AC915" s="13">
        <f>S915/Projection!$I$24</f>
        <v/>
      </c>
      <c r="AD915" s="13">
        <f>T915/Projection!$J$24</f>
        <v/>
      </c>
      <c r="AE915" s="13">
        <f>U915/Projection!$K$24</f>
        <v/>
      </c>
      <c r="AF915" s="13">
        <f>V915/Projection!$L$24</f>
        <v/>
      </c>
      <c r="AG915" s="13">
        <f>MIN(W915:AF915)</f>
        <v/>
      </c>
    </row>
    <row r="916">
      <c r="B916" s="2" t="n">
        <v>903</v>
      </c>
      <c r="C916" s="20" t="n">
        <v>-1.278659</v>
      </c>
      <c r="D916" s="20" t="n">
        <v>-0.308301</v>
      </c>
      <c r="E916" s="20" t="n">
        <v>-0.936715</v>
      </c>
      <c r="F916" s="20" t="n">
        <v>-1.042741</v>
      </c>
      <c r="G916" s="20" t="n">
        <v>0.92378</v>
      </c>
      <c r="H916" s="20" t="n">
        <v>1.451881</v>
      </c>
      <c r="I916" s="20" t="n">
        <v>-1.237363</v>
      </c>
      <c r="J916" s="20" t="n">
        <v>0.608948</v>
      </c>
      <c r="K916" s="20" t="n">
        <v>0.08986</v>
      </c>
      <c r="L916" s="20" t="n">
        <v>-0.678021</v>
      </c>
      <c r="M916" s="17">
        <f>Projection!$C$13*EXP($C$5+SQRT($C$4)*C916)+(Projection!$C$20+MAX(0,Projection!$C$14-Projection!$C$13)/Projection!$C$4-Projection!$C$21)*EXP($C$5+SQRT($C$4)*C916)^0.5</f>
        <v/>
      </c>
      <c r="N916" s="17">
        <f>M916*EXP($C$5+SQRT($C$4)*D916)+(Projection!$D$20+MAX(0,Projection!$C$24-M916)/Projection!$C$4-Projection!$D$21)*EXP($C$5+SQRT($C$4)*D916)^0.5</f>
        <v/>
      </c>
      <c r="O916" s="17">
        <f>N916*EXP($C$5+SQRT($C$4)*E916)+(Projection!$E$20+MAX(0,Projection!$D$24-N916)/Projection!$C$4-Projection!$E$21)*EXP($C$5+SQRT($C$4)*E916)^0.5</f>
        <v/>
      </c>
      <c r="P916" s="17">
        <f>O916*EXP($C$5+SQRT($C$4)*F916)+(Projection!$F$20+MAX(0,Projection!$E$24-O916)/Projection!$C$4-Projection!$F$21)*EXP($C$5+SQRT($C$4)*F916)^0.5</f>
        <v/>
      </c>
      <c r="Q916" s="17">
        <f>P916*EXP($C$5+SQRT($C$4)*G916)+(Projection!$G$20+MAX(0,Projection!$F$24-P916)/Projection!$C$4-Projection!$G$21)*EXP($C$5+SQRT($C$4)*G916)^0.5</f>
        <v/>
      </c>
      <c r="R916" s="17">
        <f>Q916*EXP($C$5+SQRT($C$4)*H916)+(Projection!$H$20+MAX(0,Projection!$G$24-Q916)/Projection!$C$4-Projection!$H$21)*EXP($C$5+SQRT($C$4)*H916)^0.5</f>
        <v/>
      </c>
      <c r="S916" s="17">
        <f>R916*EXP($C$5+SQRT($C$4)*I916)+(Projection!$I$20+MAX(0,Projection!$H$24-R916)/Projection!$C$4-Projection!$I$21)*EXP($C$5+SQRT($C$4)*I916)^0.5</f>
        <v/>
      </c>
      <c r="T916" s="17">
        <f>S916*EXP($C$5+SQRT($C$4)*J916)+(Projection!$J$20+MAX(0,Projection!$I$24-S916)/Projection!$C$4-Projection!$J$21)*EXP($C$5+SQRT($C$4)*J916)^0.5</f>
        <v/>
      </c>
      <c r="U916" s="17">
        <f>T916*EXP($C$5+SQRT($C$4)*K916)+(Projection!$K$20+MAX(0,Projection!$J$24-T916)/Projection!$C$4-Projection!$K$21)*EXP($C$5+SQRT($C$4)*K916)^0.5</f>
        <v/>
      </c>
      <c r="V916" s="17">
        <f>U916*EXP($C$5+SQRT($C$4)*L916)+(Projection!$L$20+MAX(0,Projection!$K$24-U916)/Projection!$C$4-Projection!$L$21)*EXP($C$5+SQRT($C$4)*L916)^0.5</f>
        <v/>
      </c>
      <c r="W916" s="13">
        <f>M916/Projection!$C$24</f>
        <v/>
      </c>
      <c r="X916" s="13">
        <f>N916/Projection!$D$24</f>
        <v/>
      </c>
      <c r="Y916" s="13">
        <f>O916/Projection!$E$24</f>
        <v/>
      </c>
      <c r="Z916" s="13">
        <f>P916/Projection!$F$24</f>
        <v/>
      </c>
      <c r="AA916" s="13">
        <f>Q916/Projection!$G$24</f>
        <v/>
      </c>
      <c r="AB916" s="13">
        <f>R916/Projection!$H$24</f>
        <v/>
      </c>
      <c r="AC916" s="13">
        <f>S916/Projection!$I$24</f>
        <v/>
      </c>
      <c r="AD916" s="13">
        <f>T916/Projection!$J$24</f>
        <v/>
      </c>
      <c r="AE916" s="13">
        <f>U916/Projection!$K$24</f>
        <v/>
      </c>
      <c r="AF916" s="13">
        <f>V916/Projection!$L$24</f>
        <v/>
      </c>
      <c r="AG916" s="13">
        <f>MIN(W916:AF916)</f>
        <v/>
      </c>
    </row>
    <row r="917">
      <c r="B917" s="2" t="n">
        <v>904</v>
      </c>
      <c r="C917" s="20" t="n">
        <v>1.859662</v>
      </c>
      <c r="D917" s="20" t="n">
        <v>0.478823</v>
      </c>
      <c r="E917" s="20" t="n">
        <v>0.67332</v>
      </c>
      <c r="F917" s="20" t="n">
        <v>-0.920258</v>
      </c>
      <c r="G917" s="20" t="n">
        <v>-0.510233</v>
      </c>
      <c r="H917" s="20" t="n">
        <v>-0.166078</v>
      </c>
      <c r="I917" s="20" t="n">
        <v>0.768297</v>
      </c>
      <c r="J917" s="20" t="n">
        <v>-1.452501</v>
      </c>
      <c r="K917" s="20" t="n">
        <v>1.636301</v>
      </c>
      <c r="L917" s="20" t="n">
        <v>-0.086383</v>
      </c>
      <c r="M917" s="17">
        <f>Projection!$C$13*EXP($C$5+SQRT($C$4)*C917)+(Projection!$C$20+MAX(0,Projection!$C$14-Projection!$C$13)/Projection!$C$4-Projection!$C$21)*EXP($C$5+SQRT($C$4)*C917)^0.5</f>
        <v/>
      </c>
      <c r="N917" s="17">
        <f>M917*EXP($C$5+SQRT($C$4)*D917)+(Projection!$D$20+MAX(0,Projection!$C$24-M917)/Projection!$C$4-Projection!$D$21)*EXP($C$5+SQRT($C$4)*D917)^0.5</f>
        <v/>
      </c>
      <c r="O917" s="17">
        <f>N917*EXP($C$5+SQRT($C$4)*E917)+(Projection!$E$20+MAX(0,Projection!$D$24-N917)/Projection!$C$4-Projection!$E$21)*EXP($C$5+SQRT($C$4)*E917)^0.5</f>
        <v/>
      </c>
      <c r="P917" s="17">
        <f>O917*EXP($C$5+SQRT($C$4)*F917)+(Projection!$F$20+MAX(0,Projection!$E$24-O917)/Projection!$C$4-Projection!$F$21)*EXP($C$5+SQRT($C$4)*F917)^0.5</f>
        <v/>
      </c>
      <c r="Q917" s="17">
        <f>P917*EXP($C$5+SQRT($C$4)*G917)+(Projection!$G$20+MAX(0,Projection!$F$24-P917)/Projection!$C$4-Projection!$G$21)*EXP($C$5+SQRT($C$4)*G917)^0.5</f>
        <v/>
      </c>
      <c r="R917" s="17">
        <f>Q917*EXP($C$5+SQRT($C$4)*H917)+(Projection!$H$20+MAX(0,Projection!$G$24-Q917)/Projection!$C$4-Projection!$H$21)*EXP($C$5+SQRT($C$4)*H917)^0.5</f>
        <v/>
      </c>
      <c r="S917" s="17">
        <f>R917*EXP($C$5+SQRT($C$4)*I917)+(Projection!$I$20+MAX(0,Projection!$H$24-R917)/Projection!$C$4-Projection!$I$21)*EXP($C$5+SQRT($C$4)*I917)^0.5</f>
        <v/>
      </c>
      <c r="T917" s="17">
        <f>S917*EXP($C$5+SQRT($C$4)*J917)+(Projection!$J$20+MAX(0,Projection!$I$24-S917)/Projection!$C$4-Projection!$J$21)*EXP($C$5+SQRT($C$4)*J917)^0.5</f>
        <v/>
      </c>
      <c r="U917" s="17">
        <f>T917*EXP($C$5+SQRT($C$4)*K917)+(Projection!$K$20+MAX(0,Projection!$J$24-T917)/Projection!$C$4-Projection!$K$21)*EXP($C$5+SQRT($C$4)*K917)^0.5</f>
        <v/>
      </c>
      <c r="V917" s="17">
        <f>U917*EXP($C$5+SQRT($C$4)*L917)+(Projection!$L$20+MAX(0,Projection!$K$24-U917)/Projection!$C$4-Projection!$L$21)*EXP($C$5+SQRT($C$4)*L917)^0.5</f>
        <v/>
      </c>
      <c r="W917" s="13">
        <f>M917/Projection!$C$24</f>
        <v/>
      </c>
      <c r="X917" s="13">
        <f>N917/Projection!$D$24</f>
        <v/>
      </c>
      <c r="Y917" s="13">
        <f>O917/Projection!$E$24</f>
        <v/>
      </c>
      <c r="Z917" s="13">
        <f>P917/Projection!$F$24</f>
        <v/>
      </c>
      <c r="AA917" s="13">
        <f>Q917/Projection!$G$24</f>
        <v/>
      </c>
      <c r="AB917" s="13">
        <f>R917/Projection!$H$24</f>
        <v/>
      </c>
      <c r="AC917" s="13">
        <f>S917/Projection!$I$24</f>
        <v/>
      </c>
      <c r="AD917" s="13">
        <f>T917/Projection!$J$24</f>
        <v/>
      </c>
      <c r="AE917" s="13">
        <f>U917/Projection!$K$24</f>
        <v/>
      </c>
      <c r="AF917" s="13">
        <f>V917/Projection!$L$24</f>
        <v/>
      </c>
      <c r="AG917" s="13">
        <f>MIN(W917:AF917)</f>
        <v/>
      </c>
    </row>
    <row r="918">
      <c r="B918" s="2" t="n">
        <v>905</v>
      </c>
      <c r="C918" s="20" t="n">
        <v>-1.271759</v>
      </c>
      <c r="D918" s="20" t="n">
        <v>-1.011428</v>
      </c>
      <c r="E918" s="20" t="n">
        <v>-0.42692</v>
      </c>
      <c r="F918" s="20" t="n">
        <v>-1.360577</v>
      </c>
      <c r="G918" s="20" t="n">
        <v>0.909684</v>
      </c>
      <c r="H918" s="20" t="n">
        <v>-0.328141</v>
      </c>
      <c r="I918" s="20" t="n">
        <v>0.174238</v>
      </c>
      <c r="J918" s="20" t="n">
        <v>0.073378</v>
      </c>
      <c r="K918" s="20" t="n">
        <v>-0.9331</v>
      </c>
      <c r="L918" s="20" t="n">
        <v>1.049419</v>
      </c>
      <c r="M918" s="17">
        <f>Projection!$C$13*EXP($C$5+SQRT($C$4)*C918)+(Projection!$C$20+MAX(0,Projection!$C$14-Projection!$C$13)/Projection!$C$4-Projection!$C$21)*EXP($C$5+SQRT($C$4)*C918)^0.5</f>
        <v/>
      </c>
      <c r="N918" s="17">
        <f>M918*EXP($C$5+SQRT($C$4)*D918)+(Projection!$D$20+MAX(0,Projection!$C$24-M918)/Projection!$C$4-Projection!$D$21)*EXP($C$5+SQRT($C$4)*D918)^0.5</f>
        <v/>
      </c>
      <c r="O918" s="17">
        <f>N918*EXP($C$5+SQRT($C$4)*E918)+(Projection!$E$20+MAX(0,Projection!$D$24-N918)/Projection!$C$4-Projection!$E$21)*EXP($C$5+SQRT($C$4)*E918)^0.5</f>
        <v/>
      </c>
      <c r="P918" s="17">
        <f>O918*EXP($C$5+SQRT($C$4)*F918)+(Projection!$F$20+MAX(0,Projection!$E$24-O918)/Projection!$C$4-Projection!$F$21)*EXP($C$5+SQRT($C$4)*F918)^0.5</f>
        <v/>
      </c>
      <c r="Q918" s="17">
        <f>P918*EXP($C$5+SQRT($C$4)*G918)+(Projection!$G$20+MAX(0,Projection!$F$24-P918)/Projection!$C$4-Projection!$G$21)*EXP($C$5+SQRT($C$4)*G918)^0.5</f>
        <v/>
      </c>
      <c r="R918" s="17">
        <f>Q918*EXP($C$5+SQRT($C$4)*H918)+(Projection!$H$20+MAX(0,Projection!$G$24-Q918)/Projection!$C$4-Projection!$H$21)*EXP($C$5+SQRT($C$4)*H918)^0.5</f>
        <v/>
      </c>
      <c r="S918" s="17">
        <f>R918*EXP($C$5+SQRT($C$4)*I918)+(Projection!$I$20+MAX(0,Projection!$H$24-R918)/Projection!$C$4-Projection!$I$21)*EXP($C$5+SQRT($C$4)*I918)^0.5</f>
        <v/>
      </c>
      <c r="T918" s="17">
        <f>S918*EXP($C$5+SQRT($C$4)*J918)+(Projection!$J$20+MAX(0,Projection!$I$24-S918)/Projection!$C$4-Projection!$J$21)*EXP($C$5+SQRT($C$4)*J918)^0.5</f>
        <v/>
      </c>
      <c r="U918" s="17">
        <f>T918*EXP($C$5+SQRT($C$4)*K918)+(Projection!$K$20+MAX(0,Projection!$J$24-T918)/Projection!$C$4-Projection!$K$21)*EXP($C$5+SQRT($C$4)*K918)^0.5</f>
        <v/>
      </c>
      <c r="V918" s="17">
        <f>U918*EXP($C$5+SQRT($C$4)*L918)+(Projection!$L$20+MAX(0,Projection!$K$24-U918)/Projection!$C$4-Projection!$L$21)*EXP($C$5+SQRT($C$4)*L918)^0.5</f>
        <v/>
      </c>
      <c r="W918" s="13">
        <f>M918/Projection!$C$24</f>
        <v/>
      </c>
      <c r="X918" s="13">
        <f>N918/Projection!$D$24</f>
        <v/>
      </c>
      <c r="Y918" s="13">
        <f>O918/Projection!$E$24</f>
        <v/>
      </c>
      <c r="Z918" s="13">
        <f>P918/Projection!$F$24</f>
        <v/>
      </c>
      <c r="AA918" s="13">
        <f>Q918/Projection!$G$24</f>
        <v/>
      </c>
      <c r="AB918" s="13">
        <f>R918/Projection!$H$24</f>
        <v/>
      </c>
      <c r="AC918" s="13">
        <f>S918/Projection!$I$24</f>
        <v/>
      </c>
      <c r="AD918" s="13">
        <f>T918/Projection!$J$24</f>
        <v/>
      </c>
      <c r="AE918" s="13">
        <f>U918/Projection!$K$24</f>
        <v/>
      </c>
      <c r="AF918" s="13">
        <f>V918/Projection!$L$24</f>
        <v/>
      </c>
      <c r="AG918" s="13">
        <f>MIN(W918:AF918)</f>
        <v/>
      </c>
    </row>
    <row r="919">
      <c r="B919" s="2" t="n">
        <v>906</v>
      </c>
      <c r="C919" s="20" t="n">
        <v>-0.564233</v>
      </c>
      <c r="D919" s="20" t="n">
        <v>0.421013</v>
      </c>
      <c r="E919" s="20" t="n">
        <v>0.207271</v>
      </c>
      <c r="F919" s="20" t="n">
        <v>-0.403288</v>
      </c>
      <c r="G919" s="20" t="n">
        <v>-0.526313</v>
      </c>
      <c r="H919" s="20" t="n">
        <v>-0.027524</v>
      </c>
      <c r="I919" s="20" t="n">
        <v>0.294239</v>
      </c>
      <c r="J919" s="20" t="n">
        <v>-0.08864900000000001</v>
      </c>
      <c r="K919" s="20" t="n">
        <v>-0.940406</v>
      </c>
      <c r="L919" s="20" t="n">
        <v>1.523942</v>
      </c>
      <c r="M919" s="17">
        <f>Projection!$C$13*EXP($C$5+SQRT($C$4)*C919)+(Projection!$C$20+MAX(0,Projection!$C$14-Projection!$C$13)/Projection!$C$4-Projection!$C$21)*EXP($C$5+SQRT($C$4)*C919)^0.5</f>
        <v/>
      </c>
      <c r="N919" s="17">
        <f>M919*EXP($C$5+SQRT($C$4)*D919)+(Projection!$D$20+MAX(0,Projection!$C$24-M919)/Projection!$C$4-Projection!$D$21)*EXP($C$5+SQRT($C$4)*D919)^0.5</f>
        <v/>
      </c>
      <c r="O919" s="17">
        <f>N919*EXP($C$5+SQRT($C$4)*E919)+(Projection!$E$20+MAX(0,Projection!$D$24-N919)/Projection!$C$4-Projection!$E$21)*EXP($C$5+SQRT($C$4)*E919)^0.5</f>
        <v/>
      </c>
      <c r="P919" s="17">
        <f>O919*EXP($C$5+SQRT($C$4)*F919)+(Projection!$F$20+MAX(0,Projection!$E$24-O919)/Projection!$C$4-Projection!$F$21)*EXP($C$5+SQRT($C$4)*F919)^0.5</f>
        <v/>
      </c>
      <c r="Q919" s="17">
        <f>P919*EXP($C$5+SQRT($C$4)*G919)+(Projection!$G$20+MAX(0,Projection!$F$24-P919)/Projection!$C$4-Projection!$G$21)*EXP($C$5+SQRT($C$4)*G919)^0.5</f>
        <v/>
      </c>
      <c r="R919" s="17">
        <f>Q919*EXP($C$5+SQRT($C$4)*H919)+(Projection!$H$20+MAX(0,Projection!$G$24-Q919)/Projection!$C$4-Projection!$H$21)*EXP($C$5+SQRT($C$4)*H919)^0.5</f>
        <v/>
      </c>
      <c r="S919" s="17">
        <f>R919*EXP($C$5+SQRT($C$4)*I919)+(Projection!$I$20+MAX(0,Projection!$H$24-R919)/Projection!$C$4-Projection!$I$21)*EXP($C$5+SQRT($C$4)*I919)^0.5</f>
        <v/>
      </c>
      <c r="T919" s="17">
        <f>S919*EXP($C$5+SQRT($C$4)*J919)+(Projection!$J$20+MAX(0,Projection!$I$24-S919)/Projection!$C$4-Projection!$J$21)*EXP($C$5+SQRT($C$4)*J919)^0.5</f>
        <v/>
      </c>
      <c r="U919" s="17">
        <f>T919*EXP($C$5+SQRT($C$4)*K919)+(Projection!$K$20+MAX(0,Projection!$J$24-T919)/Projection!$C$4-Projection!$K$21)*EXP($C$5+SQRT($C$4)*K919)^0.5</f>
        <v/>
      </c>
      <c r="V919" s="17">
        <f>U919*EXP($C$5+SQRT($C$4)*L919)+(Projection!$L$20+MAX(0,Projection!$K$24-U919)/Projection!$C$4-Projection!$L$21)*EXP($C$5+SQRT($C$4)*L919)^0.5</f>
        <v/>
      </c>
      <c r="W919" s="13">
        <f>M919/Projection!$C$24</f>
        <v/>
      </c>
      <c r="X919" s="13">
        <f>N919/Projection!$D$24</f>
        <v/>
      </c>
      <c r="Y919" s="13">
        <f>O919/Projection!$E$24</f>
        <v/>
      </c>
      <c r="Z919" s="13">
        <f>P919/Projection!$F$24</f>
        <v/>
      </c>
      <c r="AA919" s="13">
        <f>Q919/Projection!$G$24</f>
        <v/>
      </c>
      <c r="AB919" s="13">
        <f>R919/Projection!$H$24</f>
        <v/>
      </c>
      <c r="AC919" s="13">
        <f>S919/Projection!$I$24</f>
        <v/>
      </c>
      <c r="AD919" s="13">
        <f>T919/Projection!$J$24</f>
        <v/>
      </c>
      <c r="AE919" s="13">
        <f>U919/Projection!$K$24</f>
        <v/>
      </c>
      <c r="AF919" s="13">
        <f>V919/Projection!$L$24</f>
        <v/>
      </c>
      <c r="AG919" s="13">
        <f>MIN(W919:AF919)</f>
        <v/>
      </c>
    </row>
    <row r="920">
      <c r="B920" s="2" t="n">
        <v>907</v>
      </c>
      <c r="C920" s="20" t="n">
        <v>-0.336857</v>
      </c>
      <c r="D920" s="20" t="n">
        <v>-0.565211</v>
      </c>
      <c r="E920" s="20" t="n">
        <v>2.088895</v>
      </c>
      <c r="F920" s="20" t="n">
        <v>0.916476</v>
      </c>
      <c r="G920" s="20" t="n">
        <v>1.040055</v>
      </c>
      <c r="H920" s="20" t="n">
        <v>-0.611421</v>
      </c>
      <c r="I920" s="20" t="n">
        <v>-0.811396</v>
      </c>
      <c r="J920" s="20" t="n">
        <v>-0.846411</v>
      </c>
      <c r="K920" s="20" t="n">
        <v>0.89334</v>
      </c>
      <c r="L920" s="20" t="n">
        <v>0.936387</v>
      </c>
      <c r="M920" s="17">
        <f>Projection!$C$13*EXP($C$5+SQRT($C$4)*C920)+(Projection!$C$20+MAX(0,Projection!$C$14-Projection!$C$13)/Projection!$C$4-Projection!$C$21)*EXP($C$5+SQRT($C$4)*C920)^0.5</f>
        <v/>
      </c>
      <c r="N920" s="17">
        <f>M920*EXP($C$5+SQRT($C$4)*D920)+(Projection!$D$20+MAX(0,Projection!$C$24-M920)/Projection!$C$4-Projection!$D$21)*EXP($C$5+SQRT($C$4)*D920)^0.5</f>
        <v/>
      </c>
      <c r="O920" s="17">
        <f>N920*EXP($C$5+SQRT($C$4)*E920)+(Projection!$E$20+MAX(0,Projection!$D$24-N920)/Projection!$C$4-Projection!$E$21)*EXP($C$5+SQRT($C$4)*E920)^0.5</f>
        <v/>
      </c>
      <c r="P920" s="17">
        <f>O920*EXP($C$5+SQRT($C$4)*F920)+(Projection!$F$20+MAX(0,Projection!$E$24-O920)/Projection!$C$4-Projection!$F$21)*EXP($C$5+SQRT($C$4)*F920)^0.5</f>
        <v/>
      </c>
      <c r="Q920" s="17">
        <f>P920*EXP($C$5+SQRT($C$4)*G920)+(Projection!$G$20+MAX(0,Projection!$F$24-P920)/Projection!$C$4-Projection!$G$21)*EXP($C$5+SQRT($C$4)*G920)^0.5</f>
        <v/>
      </c>
      <c r="R920" s="17">
        <f>Q920*EXP($C$5+SQRT($C$4)*H920)+(Projection!$H$20+MAX(0,Projection!$G$24-Q920)/Projection!$C$4-Projection!$H$21)*EXP($C$5+SQRT($C$4)*H920)^0.5</f>
        <v/>
      </c>
      <c r="S920" s="17">
        <f>R920*EXP($C$5+SQRT($C$4)*I920)+(Projection!$I$20+MAX(0,Projection!$H$24-R920)/Projection!$C$4-Projection!$I$21)*EXP($C$5+SQRT($C$4)*I920)^0.5</f>
        <v/>
      </c>
      <c r="T920" s="17">
        <f>S920*EXP($C$5+SQRT($C$4)*J920)+(Projection!$J$20+MAX(0,Projection!$I$24-S920)/Projection!$C$4-Projection!$J$21)*EXP($C$5+SQRT($C$4)*J920)^0.5</f>
        <v/>
      </c>
      <c r="U920" s="17">
        <f>T920*EXP($C$5+SQRT($C$4)*K920)+(Projection!$K$20+MAX(0,Projection!$J$24-T920)/Projection!$C$4-Projection!$K$21)*EXP($C$5+SQRT($C$4)*K920)^0.5</f>
        <v/>
      </c>
      <c r="V920" s="17">
        <f>U920*EXP($C$5+SQRT($C$4)*L920)+(Projection!$L$20+MAX(0,Projection!$K$24-U920)/Projection!$C$4-Projection!$L$21)*EXP($C$5+SQRT($C$4)*L920)^0.5</f>
        <v/>
      </c>
      <c r="W920" s="13">
        <f>M920/Projection!$C$24</f>
        <v/>
      </c>
      <c r="X920" s="13">
        <f>N920/Projection!$D$24</f>
        <v/>
      </c>
      <c r="Y920" s="13">
        <f>O920/Projection!$E$24</f>
        <v/>
      </c>
      <c r="Z920" s="13">
        <f>P920/Projection!$F$24</f>
        <v/>
      </c>
      <c r="AA920" s="13">
        <f>Q920/Projection!$G$24</f>
        <v/>
      </c>
      <c r="AB920" s="13">
        <f>R920/Projection!$H$24</f>
        <v/>
      </c>
      <c r="AC920" s="13">
        <f>S920/Projection!$I$24</f>
        <v/>
      </c>
      <c r="AD920" s="13">
        <f>T920/Projection!$J$24</f>
        <v/>
      </c>
      <c r="AE920" s="13">
        <f>U920/Projection!$K$24</f>
        <v/>
      </c>
      <c r="AF920" s="13">
        <f>V920/Projection!$L$24</f>
        <v/>
      </c>
      <c r="AG920" s="13">
        <f>MIN(W920:AF920)</f>
        <v/>
      </c>
    </row>
    <row r="921">
      <c r="B921" s="2" t="n">
        <v>908</v>
      </c>
      <c r="C921" s="20" t="n">
        <v>-0.240033</v>
      </c>
      <c r="D921" s="20" t="n">
        <v>-0.463876</v>
      </c>
      <c r="E921" s="20" t="n">
        <v>0.722174</v>
      </c>
      <c r="F921" s="20" t="n">
        <v>-1.030876</v>
      </c>
      <c r="G921" s="20" t="n">
        <v>-1.008048</v>
      </c>
      <c r="H921" s="20" t="n">
        <v>0.189066</v>
      </c>
      <c r="I921" s="20" t="n">
        <v>0.781172</v>
      </c>
      <c r="J921" s="20" t="n">
        <v>0.373258</v>
      </c>
      <c r="K921" s="20" t="n">
        <v>-0.845253</v>
      </c>
      <c r="L921" s="20" t="n">
        <v>-0.361137</v>
      </c>
      <c r="M921" s="17">
        <f>Projection!$C$13*EXP($C$5+SQRT($C$4)*C921)+(Projection!$C$20+MAX(0,Projection!$C$14-Projection!$C$13)/Projection!$C$4-Projection!$C$21)*EXP($C$5+SQRT($C$4)*C921)^0.5</f>
        <v/>
      </c>
      <c r="N921" s="17">
        <f>M921*EXP($C$5+SQRT($C$4)*D921)+(Projection!$D$20+MAX(0,Projection!$C$24-M921)/Projection!$C$4-Projection!$D$21)*EXP($C$5+SQRT($C$4)*D921)^0.5</f>
        <v/>
      </c>
      <c r="O921" s="17">
        <f>N921*EXP($C$5+SQRT($C$4)*E921)+(Projection!$E$20+MAX(0,Projection!$D$24-N921)/Projection!$C$4-Projection!$E$21)*EXP($C$5+SQRT($C$4)*E921)^0.5</f>
        <v/>
      </c>
      <c r="P921" s="17">
        <f>O921*EXP($C$5+SQRT($C$4)*F921)+(Projection!$F$20+MAX(0,Projection!$E$24-O921)/Projection!$C$4-Projection!$F$21)*EXP($C$5+SQRT($C$4)*F921)^0.5</f>
        <v/>
      </c>
      <c r="Q921" s="17">
        <f>P921*EXP($C$5+SQRT($C$4)*G921)+(Projection!$G$20+MAX(0,Projection!$F$24-P921)/Projection!$C$4-Projection!$G$21)*EXP($C$5+SQRT($C$4)*G921)^0.5</f>
        <v/>
      </c>
      <c r="R921" s="17">
        <f>Q921*EXP($C$5+SQRT($C$4)*H921)+(Projection!$H$20+MAX(0,Projection!$G$24-Q921)/Projection!$C$4-Projection!$H$21)*EXP($C$5+SQRT($C$4)*H921)^0.5</f>
        <v/>
      </c>
      <c r="S921" s="17">
        <f>R921*EXP($C$5+SQRT($C$4)*I921)+(Projection!$I$20+MAX(0,Projection!$H$24-R921)/Projection!$C$4-Projection!$I$21)*EXP($C$5+SQRT($C$4)*I921)^0.5</f>
        <v/>
      </c>
      <c r="T921" s="17">
        <f>S921*EXP($C$5+SQRT($C$4)*J921)+(Projection!$J$20+MAX(0,Projection!$I$24-S921)/Projection!$C$4-Projection!$J$21)*EXP($C$5+SQRT($C$4)*J921)^0.5</f>
        <v/>
      </c>
      <c r="U921" s="17">
        <f>T921*EXP($C$5+SQRT($C$4)*K921)+(Projection!$K$20+MAX(0,Projection!$J$24-T921)/Projection!$C$4-Projection!$K$21)*EXP($C$5+SQRT($C$4)*K921)^0.5</f>
        <v/>
      </c>
      <c r="V921" s="17">
        <f>U921*EXP($C$5+SQRT($C$4)*L921)+(Projection!$L$20+MAX(0,Projection!$K$24-U921)/Projection!$C$4-Projection!$L$21)*EXP($C$5+SQRT($C$4)*L921)^0.5</f>
        <v/>
      </c>
      <c r="W921" s="13">
        <f>M921/Projection!$C$24</f>
        <v/>
      </c>
      <c r="X921" s="13">
        <f>N921/Projection!$D$24</f>
        <v/>
      </c>
      <c r="Y921" s="13">
        <f>O921/Projection!$E$24</f>
        <v/>
      </c>
      <c r="Z921" s="13">
        <f>P921/Projection!$F$24</f>
        <v/>
      </c>
      <c r="AA921" s="13">
        <f>Q921/Projection!$G$24</f>
        <v/>
      </c>
      <c r="AB921" s="13">
        <f>R921/Projection!$H$24</f>
        <v/>
      </c>
      <c r="AC921" s="13">
        <f>S921/Projection!$I$24</f>
        <v/>
      </c>
      <c r="AD921" s="13">
        <f>T921/Projection!$J$24</f>
        <v/>
      </c>
      <c r="AE921" s="13">
        <f>U921/Projection!$K$24</f>
        <v/>
      </c>
      <c r="AF921" s="13">
        <f>V921/Projection!$L$24</f>
        <v/>
      </c>
      <c r="AG921" s="13">
        <f>MIN(W921:AF921)</f>
        <v/>
      </c>
    </row>
    <row r="922">
      <c r="B922" s="2" t="n">
        <v>909</v>
      </c>
      <c r="C922" s="20" t="n">
        <v>2.05232</v>
      </c>
      <c r="D922" s="20" t="n">
        <v>0.39746</v>
      </c>
      <c r="E922" s="20" t="n">
        <v>-0.126008</v>
      </c>
      <c r="F922" s="20" t="n">
        <v>-0.236547</v>
      </c>
      <c r="G922" s="20" t="n">
        <v>-1.557756</v>
      </c>
      <c r="H922" s="20" t="n">
        <v>0.948874</v>
      </c>
      <c r="I922" s="20" t="n">
        <v>-0.689339</v>
      </c>
      <c r="J922" s="20" t="n">
        <v>0.620698</v>
      </c>
      <c r="K922" s="20" t="n">
        <v>0.382542</v>
      </c>
      <c r="L922" s="20" t="n">
        <v>0.180241</v>
      </c>
      <c r="M922" s="17">
        <f>Projection!$C$13*EXP($C$5+SQRT($C$4)*C922)+(Projection!$C$20+MAX(0,Projection!$C$14-Projection!$C$13)/Projection!$C$4-Projection!$C$21)*EXP($C$5+SQRT($C$4)*C922)^0.5</f>
        <v/>
      </c>
      <c r="N922" s="17">
        <f>M922*EXP($C$5+SQRT($C$4)*D922)+(Projection!$D$20+MAX(0,Projection!$C$24-M922)/Projection!$C$4-Projection!$D$21)*EXP($C$5+SQRT($C$4)*D922)^0.5</f>
        <v/>
      </c>
      <c r="O922" s="17">
        <f>N922*EXP($C$5+SQRT($C$4)*E922)+(Projection!$E$20+MAX(0,Projection!$D$24-N922)/Projection!$C$4-Projection!$E$21)*EXP($C$5+SQRT($C$4)*E922)^0.5</f>
        <v/>
      </c>
      <c r="P922" s="17">
        <f>O922*EXP($C$5+SQRT($C$4)*F922)+(Projection!$F$20+MAX(0,Projection!$E$24-O922)/Projection!$C$4-Projection!$F$21)*EXP($C$5+SQRT($C$4)*F922)^0.5</f>
        <v/>
      </c>
      <c r="Q922" s="17">
        <f>P922*EXP($C$5+SQRT($C$4)*G922)+(Projection!$G$20+MAX(0,Projection!$F$24-P922)/Projection!$C$4-Projection!$G$21)*EXP($C$5+SQRT($C$4)*G922)^0.5</f>
        <v/>
      </c>
      <c r="R922" s="17">
        <f>Q922*EXP($C$5+SQRT($C$4)*H922)+(Projection!$H$20+MAX(0,Projection!$G$24-Q922)/Projection!$C$4-Projection!$H$21)*EXP($C$5+SQRT($C$4)*H922)^0.5</f>
        <v/>
      </c>
      <c r="S922" s="17">
        <f>R922*EXP($C$5+SQRT($C$4)*I922)+(Projection!$I$20+MAX(0,Projection!$H$24-R922)/Projection!$C$4-Projection!$I$21)*EXP($C$5+SQRT($C$4)*I922)^0.5</f>
        <v/>
      </c>
      <c r="T922" s="17">
        <f>S922*EXP($C$5+SQRT($C$4)*J922)+(Projection!$J$20+MAX(0,Projection!$I$24-S922)/Projection!$C$4-Projection!$J$21)*EXP($C$5+SQRT($C$4)*J922)^0.5</f>
        <v/>
      </c>
      <c r="U922" s="17">
        <f>T922*EXP($C$5+SQRT($C$4)*K922)+(Projection!$K$20+MAX(0,Projection!$J$24-T922)/Projection!$C$4-Projection!$K$21)*EXP($C$5+SQRT($C$4)*K922)^0.5</f>
        <v/>
      </c>
      <c r="V922" s="17">
        <f>U922*EXP($C$5+SQRT($C$4)*L922)+(Projection!$L$20+MAX(0,Projection!$K$24-U922)/Projection!$C$4-Projection!$L$21)*EXP($C$5+SQRT($C$4)*L922)^0.5</f>
        <v/>
      </c>
      <c r="W922" s="13">
        <f>M922/Projection!$C$24</f>
        <v/>
      </c>
      <c r="X922" s="13">
        <f>N922/Projection!$D$24</f>
        <v/>
      </c>
      <c r="Y922" s="13">
        <f>O922/Projection!$E$24</f>
        <v/>
      </c>
      <c r="Z922" s="13">
        <f>P922/Projection!$F$24</f>
        <v/>
      </c>
      <c r="AA922" s="13">
        <f>Q922/Projection!$G$24</f>
        <v/>
      </c>
      <c r="AB922" s="13">
        <f>R922/Projection!$H$24</f>
        <v/>
      </c>
      <c r="AC922" s="13">
        <f>S922/Projection!$I$24</f>
        <v/>
      </c>
      <c r="AD922" s="13">
        <f>T922/Projection!$J$24</f>
        <v/>
      </c>
      <c r="AE922" s="13">
        <f>U922/Projection!$K$24</f>
        <v/>
      </c>
      <c r="AF922" s="13">
        <f>V922/Projection!$L$24</f>
        <v/>
      </c>
      <c r="AG922" s="13">
        <f>MIN(W922:AF922)</f>
        <v/>
      </c>
    </row>
    <row r="923">
      <c r="B923" s="2" t="n">
        <v>910</v>
      </c>
      <c r="C923" s="20" t="n">
        <v>0.428347</v>
      </c>
      <c r="D923" s="20" t="n">
        <v>-2.120593</v>
      </c>
      <c r="E923" s="20" t="n">
        <v>0.846533</v>
      </c>
      <c r="F923" s="20" t="n">
        <v>-0.258203</v>
      </c>
      <c r="G923" s="20" t="n">
        <v>-0.866592</v>
      </c>
      <c r="H923" s="20" t="n">
        <v>0.071602</v>
      </c>
      <c r="I923" s="20" t="n">
        <v>0.09905600000000001</v>
      </c>
      <c r="J923" s="20" t="n">
        <v>-0.412534</v>
      </c>
      <c r="K923" s="20" t="n">
        <v>1.398362</v>
      </c>
      <c r="L923" s="20" t="n">
        <v>-0.790364</v>
      </c>
      <c r="M923" s="17">
        <f>Projection!$C$13*EXP($C$5+SQRT($C$4)*C923)+(Projection!$C$20+MAX(0,Projection!$C$14-Projection!$C$13)/Projection!$C$4-Projection!$C$21)*EXP($C$5+SQRT($C$4)*C923)^0.5</f>
        <v/>
      </c>
      <c r="N923" s="17">
        <f>M923*EXP($C$5+SQRT($C$4)*D923)+(Projection!$D$20+MAX(0,Projection!$C$24-M923)/Projection!$C$4-Projection!$D$21)*EXP($C$5+SQRT($C$4)*D923)^0.5</f>
        <v/>
      </c>
      <c r="O923" s="17">
        <f>N923*EXP($C$5+SQRT($C$4)*E923)+(Projection!$E$20+MAX(0,Projection!$D$24-N923)/Projection!$C$4-Projection!$E$21)*EXP($C$5+SQRT($C$4)*E923)^0.5</f>
        <v/>
      </c>
      <c r="P923" s="17">
        <f>O923*EXP($C$5+SQRT($C$4)*F923)+(Projection!$F$20+MAX(0,Projection!$E$24-O923)/Projection!$C$4-Projection!$F$21)*EXP($C$5+SQRT($C$4)*F923)^0.5</f>
        <v/>
      </c>
      <c r="Q923" s="17">
        <f>P923*EXP($C$5+SQRT($C$4)*G923)+(Projection!$G$20+MAX(0,Projection!$F$24-P923)/Projection!$C$4-Projection!$G$21)*EXP($C$5+SQRT($C$4)*G923)^0.5</f>
        <v/>
      </c>
      <c r="R923" s="17">
        <f>Q923*EXP($C$5+SQRT($C$4)*H923)+(Projection!$H$20+MAX(0,Projection!$G$24-Q923)/Projection!$C$4-Projection!$H$21)*EXP($C$5+SQRT($C$4)*H923)^0.5</f>
        <v/>
      </c>
      <c r="S923" s="17">
        <f>R923*EXP($C$5+SQRT($C$4)*I923)+(Projection!$I$20+MAX(0,Projection!$H$24-R923)/Projection!$C$4-Projection!$I$21)*EXP($C$5+SQRT($C$4)*I923)^0.5</f>
        <v/>
      </c>
      <c r="T923" s="17">
        <f>S923*EXP($C$5+SQRT($C$4)*J923)+(Projection!$J$20+MAX(0,Projection!$I$24-S923)/Projection!$C$4-Projection!$J$21)*EXP($C$5+SQRT($C$4)*J923)^0.5</f>
        <v/>
      </c>
      <c r="U923" s="17">
        <f>T923*EXP($C$5+SQRT($C$4)*K923)+(Projection!$K$20+MAX(0,Projection!$J$24-T923)/Projection!$C$4-Projection!$K$21)*EXP($C$5+SQRT($C$4)*K923)^0.5</f>
        <v/>
      </c>
      <c r="V923" s="17">
        <f>U923*EXP($C$5+SQRT($C$4)*L923)+(Projection!$L$20+MAX(0,Projection!$K$24-U923)/Projection!$C$4-Projection!$L$21)*EXP($C$5+SQRT($C$4)*L923)^0.5</f>
        <v/>
      </c>
      <c r="W923" s="13">
        <f>M923/Projection!$C$24</f>
        <v/>
      </c>
      <c r="X923" s="13">
        <f>N923/Projection!$D$24</f>
        <v/>
      </c>
      <c r="Y923" s="13">
        <f>O923/Projection!$E$24</f>
        <v/>
      </c>
      <c r="Z923" s="13">
        <f>P923/Projection!$F$24</f>
        <v/>
      </c>
      <c r="AA923" s="13">
        <f>Q923/Projection!$G$24</f>
        <v/>
      </c>
      <c r="AB923" s="13">
        <f>R923/Projection!$H$24</f>
        <v/>
      </c>
      <c r="AC923" s="13">
        <f>S923/Projection!$I$24</f>
        <v/>
      </c>
      <c r="AD923" s="13">
        <f>T923/Projection!$J$24</f>
        <v/>
      </c>
      <c r="AE923" s="13">
        <f>U923/Projection!$K$24</f>
        <v/>
      </c>
      <c r="AF923" s="13">
        <f>V923/Projection!$L$24</f>
        <v/>
      </c>
      <c r="AG923" s="13">
        <f>MIN(W923:AF923)</f>
        <v/>
      </c>
    </row>
    <row r="924">
      <c r="B924" s="2" t="n">
        <v>911</v>
      </c>
      <c r="C924" s="20" t="n">
        <v>-0.215488</v>
      </c>
      <c r="D924" s="20" t="n">
        <v>0.515594</v>
      </c>
      <c r="E924" s="20" t="n">
        <v>-0.600087</v>
      </c>
      <c r="F924" s="20" t="n">
        <v>-1.707722</v>
      </c>
      <c r="G924" s="20" t="n">
        <v>0.917446</v>
      </c>
      <c r="H924" s="20" t="n">
        <v>0.891557</v>
      </c>
      <c r="I924" s="20" t="n">
        <v>-0.696129</v>
      </c>
      <c r="J924" s="20" t="n">
        <v>-2.520953</v>
      </c>
      <c r="K924" s="20" t="n">
        <v>0.366932</v>
      </c>
      <c r="L924" s="20" t="n">
        <v>2.28725</v>
      </c>
      <c r="M924" s="17">
        <f>Projection!$C$13*EXP($C$5+SQRT($C$4)*C924)+(Projection!$C$20+MAX(0,Projection!$C$14-Projection!$C$13)/Projection!$C$4-Projection!$C$21)*EXP($C$5+SQRT($C$4)*C924)^0.5</f>
        <v/>
      </c>
      <c r="N924" s="17">
        <f>M924*EXP($C$5+SQRT($C$4)*D924)+(Projection!$D$20+MAX(0,Projection!$C$24-M924)/Projection!$C$4-Projection!$D$21)*EXP($C$5+SQRT($C$4)*D924)^0.5</f>
        <v/>
      </c>
      <c r="O924" s="17">
        <f>N924*EXP($C$5+SQRT($C$4)*E924)+(Projection!$E$20+MAX(0,Projection!$D$24-N924)/Projection!$C$4-Projection!$E$21)*EXP($C$5+SQRT($C$4)*E924)^0.5</f>
        <v/>
      </c>
      <c r="P924" s="17">
        <f>O924*EXP($C$5+SQRT($C$4)*F924)+(Projection!$F$20+MAX(0,Projection!$E$24-O924)/Projection!$C$4-Projection!$F$21)*EXP($C$5+SQRT($C$4)*F924)^0.5</f>
        <v/>
      </c>
      <c r="Q924" s="17">
        <f>P924*EXP($C$5+SQRT($C$4)*G924)+(Projection!$G$20+MAX(0,Projection!$F$24-P924)/Projection!$C$4-Projection!$G$21)*EXP($C$5+SQRT($C$4)*G924)^0.5</f>
        <v/>
      </c>
      <c r="R924" s="17">
        <f>Q924*EXP($C$5+SQRT($C$4)*H924)+(Projection!$H$20+MAX(0,Projection!$G$24-Q924)/Projection!$C$4-Projection!$H$21)*EXP($C$5+SQRT($C$4)*H924)^0.5</f>
        <v/>
      </c>
      <c r="S924" s="17">
        <f>R924*EXP($C$5+SQRT($C$4)*I924)+(Projection!$I$20+MAX(0,Projection!$H$24-R924)/Projection!$C$4-Projection!$I$21)*EXP($C$5+SQRT($C$4)*I924)^0.5</f>
        <v/>
      </c>
      <c r="T924" s="17">
        <f>S924*EXP($C$5+SQRT($C$4)*J924)+(Projection!$J$20+MAX(0,Projection!$I$24-S924)/Projection!$C$4-Projection!$J$21)*EXP($C$5+SQRT($C$4)*J924)^0.5</f>
        <v/>
      </c>
      <c r="U924" s="17">
        <f>T924*EXP($C$5+SQRT($C$4)*K924)+(Projection!$K$20+MAX(0,Projection!$J$24-T924)/Projection!$C$4-Projection!$K$21)*EXP($C$5+SQRT($C$4)*K924)^0.5</f>
        <v/>
      </c>
      <c r="V924" s="17">
        <f>U924*EXP($C$5+SQRT($C$4)*L924)+(Projection!$L$20+MAX(0,Projection!$K$24-U924)/Projection!$C$4-Projection!$L$21)*EXP($C$5+SQRT($C$4)*L924)^0.5</f>
        <v/>
      </c>
      <c r="W924" s="13">
        <f>M924/Projection!$C$24</f>
        <v/>
      </c>
      <c r="X924" s="13">
        <f>N924/Projection!$D$24</f>
        <v/>
      </c>
      <c r="Y924" s="13">
        <f>O924/Projection!$E$24</f>
        <v/>
      </c>
      <c r="Z924" s="13">
        <f>P924/Projection!$F$24</f>
        <v/>
      </c>
      <c r="AA924" s="13">
        <f>Q924/Projection!$G$24</f>
        <v/>
      </c>
      <c r="AB924" s="13">
        <f>R924/Projection!$H$24</f>
        <v/>
      </c>
      <c r="AC924" s="13">
        <f>S924/Projection!$I$24</f>
        <v/>
      </c>
      <c r="AD924" s="13">
        <f>T924/Projection!$J$24</f>
        <v/>
      </c>
      <c r="AE924" s="13">
        <f>U924/Projection!$K$24</f>
        <v/>
      </c>
      <c r="AF924" s="13">
        <f>V924/Projection!$L$24</f>
        <v/>
      </c>
      <c r="AG924" s="13">
        <f>MIN(W924:AF924)</f>
        <v/>
      </c>
    </row>
    <row r="925">
      <c r="B925" s="2" t="n">
        <v>912</v>
      </c>
      <c r="C925" s="20" t="n">
        <v>-0.156501</v>
      </c>
      <c r="D925" s="20" t="n">
        <v>0.806214</v>
      </c>
      <c r="E925" s="20" t="n">
        <v>-0.625783</v>
      </c>
      <c r="F925" s="20" t="n">
        <v>0.186894</v>
      </c>
      <c r="G925" s="20" t="n">
        <v>0.647774</v>
      </c>
      <c r="H925" s="20" t="n">
        <v>-0.500766</v>
      </c>
      <c r="I925" s="20" t="n">
        <v>-0.657934</v>
      </c>
      <c r="J925" s="20" t="n">
        <v>-1.725238</v>
      </c>
      <c r="K925" s="20" t="n">
        <v>-1.50859</v>
      </c>
      <c r="L925" s="20" t="n">
        <v>-1.459243</v>
      </c>
      <c r="M925" s="17">
        <f>Projection!$C$13*EXP($C$5+SQRT($C$4)*C925)+(Projection!$C$20+MAX(0,Projection!$C$14-Projection!$C$13)/Projection!$C$4-Projection!$C$21)*EXP($C$5+SQRT($C$4)*C925)^0.5</f>
        <v/>
      </c>
      <c r="N925" s="17">
        <f>M925*EXP($C$5+SQRT($C$4)*D925)+(Projection!$D$20+MAX(0,Projection!$C$24-M925)/Projection!$C$4-Projection!$D$21)*EXP($C$5+SQRT($C$4)*D925)^0.5</f>
        <v/>
      </c>
      <c r="O925" s="17">
        <f>N925*EXP($C$5+SQRT($C$4)*E925)+(Projection!$E$20+MAX(0,Projection!$D$24-N925)/Projection!$C$4-Projection!$E$21)*EXP($C$5+SQRT($C$4)*E925)^0.5</f>
        <v/>
      </c>
      <c r="P925" s="17">
        <f>O925*EXP($C$5+SQRT($C$4)*F925)+(Projection!$F$20+MAX(0,Projection!$E$24-O925)/Projection!$C$4-Projection!$F$21)*EXP($C$5+SQRT($C$4)*F925)^0.5</f>
        <v/>
      </c>
      <c r="Q925" s="17">
        <f>P925*EXP($C$5+SQRT($C$4)*G925)+(Projection!$G$20+MAX(0,Projection!$F$24-P925)/Projection!$C$4-Projection!$G$21)*EXP($C$5+SQRT($C$4)*G925)^0.5</f>
        <v/>
      </c>
      <c r="R925" s="17">
        <f>Q925*EXP($C$5+SQRT($C$4)*H925)+(Projection!$H$20+MAX(0,Projection!$G$24-Q925)/Projection!$C$4-Projection!$H$21)*EXP($C$5+SQRT($C$4)*H925)^0.5</f>
        <v/>
      </c>
      <c r="S925" s="17">
        <f>R925*EXP($C$5+SQRT($C$4)*I925)+(Projection!$I$20+MAX(0,Projection!$H$24-R925)/Projection!$C$4-Projection!$I$21)*EXP($C$5+SQRT($C$4)*I925)^0.5</f>
        <v/>
      </c>
      <c r="T925" s="17">
        <f>S925*EXP($C$5+SQRT($C$4)*J925)+(Projection!$J$20+MAX(0,Projection!$I$24-S925)/Projection!$C$4-Projection!$J$21)*EXP($C$5+SQRT($C$4)*J925)^0.5</f>
        <v/>
      </c>
      <c r="U925" s="17">
        <f>T925*EXP($C$5+SQRT($C$4)*K925)+(Projection!$K$20+MAX(0,Projection!$J$24-T925)/Projection!$C$4-Projection!$K$21)*EXP($C$5+SQRT($C$4)*K925)^0.5</f>
        <v/>
      </c>
      <c r="V925" s="17">
        <f>U925*EXP($C$5+SQRT($C$4)*L925)+(Projection!$L$20+MAX(0,Projection!$K$24-U925)/Projection!$C$4-Projection!$L$21)*EXP($C$5+SQRT($C$4)*L925)^0.5</f>
        <v/>
      </c>
      <c r="W925" s="13">
        <f>M925/Projection!$C$24</f>
        <v/>
      </c>
      <c r="X925" s="13">
        <f>N925/Projection!$D$24</f>
        <v/>
      </c>
      <c r="Y925" s="13">
        <f>O925/Projection!$E$24</f>
        <v/>
      </c>
      <c r="Z925" s="13">
        <f>P925/Projection!$F$24</f>
        <v/>
      </c>
      <c r="AA925" s="13">
        <f>Q925/Projection!$G$24</f>
        <v/>
      </c>
      <c r="AB925" s="13">
        <f>R925/Projection!$H$24</f>
        <v/>
      </c>
      <c r="AC925" s="13">
        <f>S925/Projection!$I$24</f>
        <v/>
      </c>
      <c r="AD925" s="13">
        <f>T925/Projection!$J$24</f>
        <v/>
      </c>
      <c r="AE925" s="13">
        <f>U925/Projection!$K$24</f>
        <v/>
      </c>
      <c r="AF925" s="13">
        <f>V925/Projection!$L$24</f>
        <v/>
      </c>
      <c r="AG925" s="13">
        <f>MIN(W925:AF925)</f>
        <v/>
      </c>
    </row>
    <row r="926">
      <c r="B926" s="2" t="n">
        <v>913</v>
      </c>
      <c r="C926" s="20" t="n">
        <v>0.785295</v>
      </c>
      <c r="D926" s="20" t="n">
        <v>0.377664</v>
      </c>
      <c r="E926" s="20" t="n">
        <v>-0.46928</v>
      </c>
      <c r="F926" s="20" t="n">
        <v>0.76084</v>
      </c>
      <c r="G926" s="20" t="n">
        <v>-2.010575</v>
      </c>
      <c r="H926" s="20" t="n">
        <v>-0.210725</v>
      </c>
      <c r="I926" s="20" t="n">
        <v>0.5770189999999999</v>
      </c>
      <c r="J926" s="20" t="n">
        <v>-0.734417</v>
      </c>
      <c r="K926" s="20" t="n">
        <v>-0.544284</v>
      </c>
      <c r="L926" s="20" t="n">
        <v>0.099324</v>
      </c>
      <c r="M926" s="17">
        <f>Projection!$C$13*EXP($C$5+SQRT($C$4)*C926)+(Projection!$C$20+MAX(0,Projection!$C$14-Projection!$C$13)/Projection!$C$4-Projection!$C$21)*EXP($C$5+SQRT($C$4)*C926)^0.5</f>
        <v/>
      </c>
      <c r="N926" s="17">
        <f>M926*EXP($C$5+SQRT($C$4)*D926)+(Projection!$D$20+MAX(0,Projection!$C$24-M926)/Projection!$C$4-Projection!$D$21)*EXP($C$5+SQRT($C$4)*D926)^0.5</f>
        <v/>
      </c>
      <c r="O926" s="17">
        <f>N926*EXP($C$5+SQRT($C$4)*E926)+(Projection!$E$20+MAX(0,Projection!$D$24-N926)/Projection!$C$4-Projection!$E$21)*EXP($C$5+SQRT($C$4)*E926)^0.5</f>
        <v/>
      </c>
      <c r="P926" s="17">
        <f>O926*EXP($C$5+SQRT($C$4)*F926)+(Projection!$F$20+MAX(0,Projection!$E$24-O926)/Projection!$C$4-Projection!$F$21)*EXP($C$5+SQRT($C$4)*F926)^0.5</f>
        <v/>
      </c>
      <c r="Q926" s="17">
        <f>P926*EXP($C$5+SQRT($C$4)*G926)+(Projection!$G$20+MAX(0,Projection!$F$24-P926)/Projection!$C$4-Projection!$G$21)*EXP($C$5+SQRT($C$4)*G926)^0.5</f>
        <v/>
      </c>
      <c r="R926" s="17">
        <f>Q926*EXP($C$5+SQRT($C$4)*H926)+(Projection!$H$20+MAX(0,Projection!$G$24-Q926)/Projection!$C$4-Projection!$H$21)*EXP($C$5+SQRT($C$4)*H926)^0.5</f>
        <v/>
      </c>
      <c r="S926" s="17">
        <f>R926*EXP($C$5+SQRT($C$4)*I926)+(Projection!$I$20+MAX(0,Projection!$H$24-R926)/Projection!$C$4-Projection!$I$21)*EXP($C$5+SQRT($C$4)*I926)^0.5</f>
        <v/>
      </c>
      <c r="T926" s="17">
        <f>S926*EXP($C$5+SQRT($C$4)*J926)+(Projection!$J$20+MAX(0,Projection!$I$24-S926)/Projection!$C$4-Projection!$J$21)*EXP($C$5+SQRT($C$4)*J926)^0.5</f>
        <v/>
      </c>
      <c r="U926" s="17">
        <f>T926*EXP($C$5+SQRT($C$4)*K926)+(Projection!$K$20+MAX(0,Projection!$J$24-T926)/Projection!$C$4-Projection!$K$21)*EXP($C$5+SQRT($C$4)*K926)^0.5</f>
        <v/>
      </c>
      <c r="V926" s="17">
        <f>U926*EXP($C$5+SQRT($C$4)*L926)+(Projection!$L$20+MAX(0,Projection!$K$24-U926)/Projection!$C$4-Projection!$L$21)*EXP($C$5+SQRT($C$4)*L926)^0.5</f>
        <v/>
      </c>
      <c r="W926" s="13">
        <f>M926/Projection!$C$24</f>
        <v/>
      </c>
      <c r="X926" s="13">
        <f>N926/Projection!$D$24</f>
        <v/>
      </c>
      <c r="Y926" s="13">
        <f>O926/Projection!$E$24</f>
        <v/>
      </c>
      <c r="Z926" s="13">
        <f>P926/Projection!$F$24</f>
        <v/>
      </c>
      <c r="AA926" s="13">
        <f>Q926/Projection!$G$24</f>
        <v/>
      </c>
      <c r="AB926" s="13">
        <f>R926/Projection!$H$24</f>
        <v/>
      </c>
      <c r="AC926" s="13">
        <f>S926/Projection!$I$24</f>
        <v/>
      </c>
      <c r="AD926" s="13">
        <f>T926/Projection!$J$24</f>
        <v/>
      </c>
      <c r="AE926" s="13">
        <f>U926/Projection!$K$24</f>
        <v/>
      </c>
      <c r="AF926" s="13">
        <f>V926/Projection!$L$24</f>
        <v/>
      </c>
      <c r="AG926" s="13">
        <f>MIN(W926:AF926)</f>
        <v/>
      </c>
    </row>
    <row r="927">
      <c r="B927" s="2" t="n">
        <v>914</v>
      </c>
      <c r="C927" s="20" t="n">
        <v>0.849272</v>
      </c>
      <c r="D927" s="20" t="n">
        <v>-1.107431</v>
      </c>
      <c r="E927" s="20" t="n">
        <v>-0.5242059999999999</v>
      </c>
      <c r="F927" s="20" t="n">
        <v>-1.086491</v>
      </c>
      <c r="G927" s="20" t="n">
        <v>-0.28502</v>
      </c>
      <c r="H927" s="20" t="n">
        <v>0.622919</v>
      </c>
      <c r="I927" s="20" t="n">
        <v>-0.267626</v>
      </c>
      <c r="J927" s="20" t="n">
        <v>-0.354978</v>
      </c>
      <c r="K927" s="20" t="n">
        <v>-1.413134</v>
      </c>
      <c r="L927" s="20" t="n">
        <v>-0.011486</v>
      </c>
      <c r="M927" s="17">
        <f>Projection!$C$13*EXP($C$5+SQRT($C$4)*C927)+(Projection!$C$20+MAX(0,Projection!$C$14-Projection!$C$13)/Projection!$C$4-Projection!$C$21)*EXP($C$5+SQRT($C$4)*C927)^0.5</f>
        <v/>
      </c>
      <c r="N927" s="17">
        <f>M927*EXP($C$5+SQRT($C$4)*D927)+(Projection!$D$20+MAX(0,Projection!$C$24-M927)/Projection!$C$4-Projection!$D$21)*EXP($C$5+SQRT($C$4)*D927)^0.5</f>
        <v/>
      </c>
      <c r="O927" s="17">
        <f>N927*EXP($C$5+SQRT($C$4)*E927)+(Projection!$E$20+MAX(0,Projection!$D$24-N927)/Projection!$C$4-Projection!$E$21)*EXP($C$5+SQRT($C$4)*E927)^0.5</f>
        <v/>
      </c>
      <c r="P927" s="17">
        <f>O927*EXP($C$5+SQRT($C$4)*F927)+(Projection!$F$20+MAX(0,Projection!$E$24-O927)/Projection!$C$4-Projection!$F$21)*EXP($C$5+SQRT($C$4)*F927)^0.5</f>
        <v/>
      </c>
      <c r="Q927" s="17">
        <f>P927*EXP($C$5+SQRT($C$4)*G927)+(Projection!$G$20+MAX(0,Projection!$F$24-P927)/Projection!$C$4-Projection!$G$21)*EXP($C$5+SQRT($C$4)*G927)^0.5</f>
        <v/>
      </c>
      <c r="R927" s="17">
        <f>Q927*EXP($C$5+SQRT($C$4)*H927)+(Projection!$H$20+MAX(0,Projection!$G$24-Q927)/Projection!$C$4-Projection!$H$21)*EXP($C$5+SQRT($C$4)*H927)^0.5</f>
        <v/>
      </c>
      <c r="S927" s="17">
        <f>R927*EXP($C$5+SQRT($C$4)*I927)+(Projection!$I$20+MAX(0,Projection!$H$24-R927)/Projection!$C$4-Projection!$I$21)*EXP($C$5+SQRT($C$4)*I927)^0.5</f>
        <v/>
      </c>
      <c r="T927" s="17">
        <f>S927*EXP($C$5+SQRT($C$4)*J927)+(Projection!$J$20+MAX(0,Projection!$I$24-S927)/Projection!$C$4-Projection!$J$21)*EXP($C$5+SQRT($C$4)*J927)^0.5</f>
        <v/>
      </c>
      <c r="U927" s="17">
        <f>T927*EXP($C$5+SQRT($C$4)*K927)+(Projection!$K$20+MAX(0,Projection!$J$24-T927)/Projection!$C$4-Projection!$K$21)*EXP($C$5+SQRT($C$4)*K927)^0.5</f>
        <v/>
      </c>
      <c r="V927" s="17">
        <f>U927*EXP($C$5+SQRT($C$4)*L927)+(Projection!$L$20+MAX(0,Projection!$K$24-U927)/Projection!$C$4-Projection!$L$21)*EXP($C$5+SQRT($C$4)*L927)^0.5</f>
        <v/>
      </c>
      <c r="W927" s="13">
        <f>M927/Projection!$C$24</f>
        <v/>
      </c>
      <c r="X927" s="13">
        <f>N927/Projection!$D$24</f>
        <v/>
      </c>
      <c r="Y927" s="13">
        <f>O927/Projection!$E$24</f>
        <v/>
      </c>
      <c r="Z927" s="13">
        <f>P927/Projection!$F$24</f>
        <v/>
      </c>
      <c r="AA927" s="13">
        <f>Q927/Projection!$G$24</f>
        <v/>
      </c>
      <c r="AB927" s="13">
        <f>R927/Projection!$H$24</f>
        <v/>
      </c>
      <c r="AC927" s="13">
        <f>S927/Projection!$I$24</f>
        <v/>
      </c>
      <c r="AD927" s="13">
        <f>T927/Projection!$J$24</f>
        <v/>
      </c>
      <c r="AE927" s="13">
        <f>U927/Projection!$K$24</f>
        <v/>
      </c>
      <c r="AF927" s="13">
        <f>V927/Projection!$L$24</f>
        <v/>
      </c>
      <c r="AG927" s="13">
        <f>MIN(W927:AF927)</f>
        <v/>
      </c>
    </row>
    <row r="928">
      <c r="B928" s="2" t="n">
        <v>915</v>
      </c>
      <c r="C928" s="20" t="n">
        <v>1.197808</v>
      </c>
      <c r="D928" s="20" t="n">
        <v>2.271993</v>
      </c>
      <c r="E928" s="20" t="n">
        <v>-1.570397</v>
      </c>
      <c r="F928" s="20" t="n">
        <v>-0.624673</v>
      </c>
      <c r="G928" s="20" t="n">
        <v>1.924275</v>
      </c>
      <c r="H928" s="20" t="n">
        <v>0.628261</v>
      </c>
      <c r="I928" s="20" t="n">
        <v>1.430825</v>
      </c>
      <c r="J928" s="20" t="n">
        <v>-0.191479</v>
      </c>
      <c r="K928" s="20" t="n">
        <v>-3.239892</v>
      </c>
      <c r="L928" s="20" t="n">
        <v>-1.556745</v>
      </c>
      <c r="M928" s="17">
        <f>Projection!$C$13*EXP($C$5+SQRT($C$4)*C928)+(Projection!$C$20+MAX(0,Projection!$C$14-Projection!$C$13)/Projection!$C$4-Projection!$C$21)*EXP($C$5+SQRT($C$4)*C928)^0.5</f>
        <v/>
      </c>
      <c r="N928" s="17">
        <f>M928*EXP($C$5+SQRT($C$4)*D928)+(Projection!$D$20+MAX(0,Projection!$C$24-M928)/Projection!$C$4-Projection!$D$21)*EXP($C$5+SQRT($C$4)*D928)^0.5</f>
        <v/>
      </c>
      <c r="O928" s="17">
        <f>N928*EXP($C$5+SQRT($C$4)*E928)+(Projection!$E$20+MAX(0,Projection!$D$24-N928)/Projection!$C$4-Projection!$E$21)*EXP($C$5+SQRT($C$4)*E928)^0.5</f>
        <v/>
      </c>
      <c r="P928" s="17">
        <f>O928*EXP($C$5+SQRT($C$4)*F928)+(Projection!$F$20+MAX(0,Projection!$E$24-O928)/Projection!$C$4-Projection!$F$21)*EXP($C$5+SQRT($C$4)*F928)^0.5</f>
        <v/>
      </c>
      <c r="Q928" s="17">
        <f>P928*EXP($C$5+SQRT($C$4)*G928)+(Projection!$G$20+MAX(0,Projection!$F$24-P928)/Projection!$C$4-Projection!$G$21)*EXP($C$5+SQRT($C$4)*G928)^0.5</f>
        <v/>
      </c>
      <c r="R928" s="17">
        <f>Q928*EXP($C$5+SQRT($C$4)*H928)+(Projection!$H$20+MAX(0,Projection!$G$24-Q928)/Projection!$C$4-Projection!$H$21)*EXP($C$5+SQRT($C$4)*H928)^0.5</f>
        <v/>
      </c>
      <c r="S928" s="17">
        <f>R928*EXP($C$5+SQRT($C$4)*I928)+(Projection!$I$20+MAX(0,Projection!$H$24-R928)/Projection!$C$4-Projection!$I$21)*EXP($C$5+SQRT($C$4)*I928)^0.5</f>
        <v/>
      </c>
      <c r="T928" s="17">
        <f>S928*EXP($C$5+SQRT($C$4)*J928)+(Projection!$J$20+MAX(0,Projection!$I$24-S928)/Projection!$C$4-Projection!$J$21)*EXP($C$5+SQRT($C$4)*J928)^0.5</f>
        <v/>
      </c>
      <c r="U928" s="17">
        <f>T928*EXP($C$5+SQRT($C$4)*K928)+(Projection!$K$20+MAX(0,Projection!$J$24-T928)/Projection!$C$4-Projection!$K$21)*EXP($C$5+SQRT($C$4)*K928)^0.5</f>
        <v/>
      </c>
      <c r="V928" s="17">
        <f>U928*EXP($C$5+SQRT($C$4)*L928)+(Projection!$L$20+MAX(0,Projection!$K$24-U928)/Projection!$C$4-Projection!$L$21)*EXP($C$5+SQRT($C$4)*L928)^0.5</f>
        <v/>
      </c>
      <c r="W928" s="13">
        <f>M928/Projection!$C$24</f>
        <v/>
      </c>
      <c r="X928" s="13">
        <f>N928/Projection!$D$24</f>
        <v/>
      </c>
      <c r="Y928" s="13">
        <f>O928/Projection!$E$24</f>
        <v/>
      </c>
      <c r="Z928" s="13">
        <f>P928/Projection!$F$24</f>
        <v/>
      </c>
      <c r="AA928" s="13">
        <f>Q928/Projection!$G$24</f>
        <v/>
      </c>
      <c r="AB928" s="13">
        <f>R928/Projection!$H$24</f>
        <v/>
      </c>
      <c r="AC928" s="13">
        <f>S928/Projection!$I$24</f>
        <v/>
      </c>
      <c r="AD928" s="13">
        <f>T928/Projection!$J$24</f>
        <v/>
      </c>
      <c r="AE928" s="13">
        <f>U928/Projection!$K$24</f>
        <v/>
      </c>
      <c r="AF928" s="13">
        <f>V928/Projection!$L$24</f>
        <v/>
      </c>
      <c r="AG928" s="13">
        <f>MIN(W928:AF928)</f>
        <v/>
      </c>
    </row>
    <row r="929">
      <c r="B929" s="2" t="n">
        <v>916</v>
      </c>
      <c r="C929" s="20" t="n">
        <v>-0.454433</v>
      </c>
      <c r="D929" s="20" t="n">
        <v>-0.660876</v>
      </c>
      <c r="E929" s="20" t="n">
        <v>0.757968</v>
      </c>
      <c r="F929" s="20" t="n">
        <v>-0.7173620000000001</v>
      </c>
      <c r="G929" s="20" t="n">
        <v>-0.721807</v>
      </c>
      <c r="H929" s="20" t="n">
        <v>-1.07427</v>
      </c>
      <c r="I929" s="20" t="n">
        <v>1.319431</v>
      </c>
      <c r="J929" s="20" t="n">
        <v>1.439263</v>
      </c>
      <c r="K929" s="20" t="n">
        <v>-0.225128</v>
      </c>
      <c r="L929" s="20" t="n">
        <v>-1.173109</v>
      </c>
      <c r="M929" s="17">
        <f>Projection!$C$13*EXP($C$5+SQRT($C$4)*C929)+(Projection!$C$20+MAX(0,Projection!$C$14-Projection!$C$13)/Projection!$C$4-Projection!$C$21)*EXP($C$5+SQRT($C$4)*C929)^0.5</f>
        <v/>
      </c>
      <c r="N929" s="17">
        <f>M929*EXP($C$5+SQRT($C$4)*D929)+(Projection!$D$20+MAX(0,Projection!$C$24-M929)/Projection!$C$4-Projection!$D$21)*EXP($C$5+SQRT($C$4)*D929)^0.5</f>
        <v/>
      </c>
      <c r="O929" s="17">
        <f>N929*EXP($C$5+SQRT($C$4)*E929)+(Projection!$E$20+MAX(0,Projection!$D$24-N929)/Projection!$C$4-Projection!$E$21)*EXP($C$5+SQRT($C$4)*E929)^0.5</f>
        <v/>
      </c>
      <c r="P929" s="17">
        <f>O929*EXP($C$5+SQRT($C$4)*F929)+(Projection!$F$20+MAX(0,Projection!$E$24-O929)/Projection!$C$4-Projection!$F$21)*EXP($C$5+SQRT($C$4)*F929)^0.5</f>
        <v/>
      </c>
      <c r="Q929" s="17">
        <f>P929*EXP($C$5+SQRT($C$4)*G929)+(Projection!$G$20+MAX(0,Projection!$F$24-P929)/Projection!$C$4-Projection!$G$21)*EXP($C$5+SQRT($C$4)*G929)^0.5</f>
        <v/>
      </c>
      <c r="R929" s="17">
        <f>Q929*EXP($C$5+SQRT($C$4)*H929)+(Projection!$H$20+MAX(0,Projection!$G$24-Q929)/Projection!$C$4-Projection!$H$21)*EXP($C$5+SQRT($C$4)*H929)^0.5</f>
        <v/>
      </c>
      <c r="S929" s="17">
        <f>R929*EXP($C$5+SQRT($C$4)*I929)+(Projection!$I$20+MAX(0,Projection!$H$24-R929)/Projection!$C$4-Projection!$I$21)*EXP($C$5+SQRT($C$4)*I929)^0.5</f>
        <v/>
      </c>
      <c r="T929" s="17">
        <f>S929*EXP($C$5+SQRT($C$4)*J929)+(Projection!$J$20+MAX(0,Projection!$I$24-S929)/Projection!$C$4-Projection!$J$21)*EXP($C$5+SQRT($C$4)*J929)^0.5</f>
        <v/>
      </c>
      <c r="U929" s="17">
        <f>T929*EXP($C$5+SQRT($C$4)*K929)+(Projection!$K$20+MAX(0,Projection!$J$24-T929)/Projection!$C$4-Projection!$K$21)*EXP($C$5+SQRT($C$4)*K929)^0.5</f>
        <v/>
      </c>
      <c r="V929" s="17">
        <f>U929*EXP($C$5+SQRT($C$4)*L929)+(Projection!$L$20+MAX(0,Projection!$K$24-U929)/Projection!$C$4-Projection!$L$21)*EXP($C$5+SQRT($C$4)*L929)^0.5</f>
        <v/>
      </c>
      <c r="W929" s="13">
        <f>M929/Projection!$C$24</f>
        <v/>
      </c>
      <c r="X929" s="13">
        <f>N929/Projection!$D$24</f>
        <v/>
      </c>
      <c r="Y929" s="13">
        <f>O929/Projection!$E$24</f>
        <v/>
      </c>
      <c r="Z929" s="13">
        <f>P929/Projection!$F$24</f>
        <v/>
      </c>
      <c r="AA929" s="13">
        <f>Q929/Projection!$G$24</f>
        <v/>
      </c>
      <c r="AB929" s="13">
        <f>R929/Projection!$H$24</f>
        <v/>
      </c>
      <c r="AC929" s="13">
        <f>S929/Projection!$I$24</f>
        <v/>
      </c>
      <c r="AD929" s="13">
        <f>T929/Projection!$J$24</f>
        <v/>
      </c>
      <c r="AE929" s="13">
        <f>U929/Projection!$K$24</f>
        <v/>
      </c>
      <c r="AF929" s="13">
        <f>V929/Projection!$L$24</f>
        <v/>
      </c>
      <c r="AG929" s="13">
        <f>MIN(W929:AF929)</f>
        <v/>
      </c>
    </row>
    <row r="930">
      <c r="B930" s="2" t="n">
        <v>917</v>
      </c>
      <c r="C930" s="20" t="n">
        <v>-1.110511</v>
      </c>
      <c r="D930" s="20" t="n">
        <v>-0.222721</v>
      </c>
      <c r="E930" s="20" t="n">
        <v>0.069326</v>
      </c>
      <c r="F930" s="20" t="n">
        <v>-0.044495</v>
      </c>
      <c r="G930" s="20" t="n">
        <v>-0.099051</v>
      </c>
      <c r="H930" s="20" t="n">
        <v>1.49571</v>
      </c>
      <c r="I930" s="20" t="n">
        <v>-2.396373</v>
      </c>
      <c r="J930" s="20" t="n">
        <v>0.329739</v>
      </c>
      <c r="K930" s="20" t="n">
        <v>-0.356859</v>
      </c>
      <c r="L930" s="20" t="n">
        <v>1.714394</v>
      </c>
      <c r="M930" s="17">
        <f>Projection!$C$13*EXP($C$5+SQRT($C$4)*C930)+(Projection!$C$20+MAX(0,Projection!$C$14-Projection!$C$13)/Projection!$C$4-Projection!$C$21)*EXP($C$5+SQRT($C$4)*C930)^0.5</f>
        <v/>
      </c>
      <c r="N930" s="17">
        <f>M930*EXP($C$5+SQRT($C$4)*D930)+(Projection!$D$20+MAX(0,Projection!$C$24-M930)/Projection!$C$4-Projection!$D$21)*EXP($C$5+SQRT($C$4)*D930)^0.5</f>
        <v/>
      </c>
      <c r="O930" s="17">
        <f>N930*EXP($C$5+SQRT($C$4)*E930)+(Projection!$E$20+MAX(0,Projection!$D$24-N930)/Projection!$C$4-Projection!$E$21)*EXP($C$5+SQRT($C$4)*E930)^0.5</f>
        <v/>
      </c>
      <c r="P930" s="17">
        <f>O930*EXP($C$5+SQRT($C$4)*F930)+(Projection!$F$20+MAX(0,Projection!$E$24-O930)/Projection!$C$4-Projection!$F$21)*EXP($C$5+SQRT($C$4)*F930)^0.5</f>
        <v/>
      </c>
      <c r="Q930" s="17">
        <f>P930*EXP($C$5+SQRT($C$4)*G930)+(Projection!$G$20+MAX(0,Projection!$F$24-P930)/Projection!$C$4-Projection!$G$21)*EXP($C$5+SQRT($C$4)*G930)^0.5</f>
        <v/>
      </c>
      <c r="R930" s="17">
        <f>Q930*EXP($C$5+SQRT($C$4)*H930)+(Projection!$H$20+MAX(0,Projection!$G$24-Q930)/Projection!$C$4-Projection!$H$21)*EXP($C$5+SQRT($C$4)*H930)^0.5</f>
        <v/>
      </c>
      <c r="S930" s="17">
        <f>R930*EXP($C$5+SQRT($C$4)*I930)+(Projection!$I$20+MAX(0,Projection!$H$24-R930)/Projection!$C$4-Projection!$I$21)*EXP($C$5+SQRT($C$4)*I930)^0.5</f>
        <v/>
      </c>
      <c r="T930" s="17">
        <f>S930*EXP($C$5+SQRT($C$4)*J930)+(Projection!$J$20+MAX(0,Projection!$I$24-S930)/Projection!$C$4-Projection!$J$21)*EXP($C$5+SQRT($C$4)*J930)^0.5</f>
        <v/>
      </c>
      <c r="U930" s="17">
        <f>T930*EXP($C$5+SQRT($C$4)*K930)+(Projection!$K$20+MAX(0,Projection!$J$24-T930)/Projection!$C$4-Projection!$K$21)*EXP($C$5+SQRT($C$4)*K930)^0.5</f>
        <v/>
      </c>
      <c r="V930" s="17">
        <f>U930*EXP($C$5+SQRT($C$4)*L930)+(Projection!$L$20+MAX(0,Projection!$K$24-U930)/Projection!$C$4-Projection!$L$21)*EXP($C$5+SQRT($C$4)*L930)^0.5</f>
        <v/>
      </c>
      <c r="W930" s="13">
        <f>M930/Projection!$C$24</f>
        <v/>
      </c>
      <c r="X930" s="13">
        <f>N930/Projection!$D$24</f>
        <v/>
      </c>
      <c r="Y930" s="13">
        <f>O930/Projection!$E$24</f>
        <v/>
      </c>
      <c r="Z930" s="13">
        <f>P930/Projection!$F$24</f>
        <v/>
      </c>
      <c r="AA930" s="13">
        <f>Q930/Projection!$G$24</f>
        <v/>
      </c>
      <c r="AB930" s="13">
        <f>R930/Projection!$H$24</f>
        <v/>
      </c>
      <c r="AC930" s="13">
        <f>S930/Projection!$I$24</f>
        <v/>
      </c>
      <c r="AD930" s="13">
        <f>T930/Projection!$J$24</f>
        <v/>
      </c>
      <c r="AE930" s="13">
        <f>U930/Projection!$K$24</f>
        <v/>
      </c>
      <c r="AF930" s="13">
        <f>V930/Projection!$L$24</f>
        <v/>
      </c>
      <c r="AG930" s="13">
        <f>MIN(W930:AF930)</f>
        <v/>
      </c>
    </row>
    <row r="931">
      <c r="B931" s="2" t="n">
        <v>918</v>
      </c>
      <c r="C931" s="20" t="n">
        <v>0.056647</v>
      </c>
      <c r="D931" s="20" t="n">
        <v>1.19166</v>
      </c>
      <c r="E931" s="20" t="n">
        <v>0.559357</v>
      </c>
      <c r="F931" s="20" t="n">
        <v>0.28086</v>
      </c>
      <c r="G931" s="20" t="n">
        <v>-0.021616</v>
      </c>
      <c r="H931" s="20" t="n">
        <v>-1.119074</v>
      </c>
      <c r="I931" s="20" t="n">
        <v>-0.088366</v>
      </c>
      <c r="J931" s="20" t="n">
        <v>-1.168579</v>
      </c>
      <c r="K931" s="20" t="n">
        <v>-0.422585</v>
      </c>
      <c r="L931" s="20" t="n">
        <v>-0.748301</v>
      </c>
      <c r="M931" s="17">
        <f>Projection!$C$13*EXP($C$5+SQRT($C$4)*C931)+(Projection!$C$20+MAX(0,Projection!$C$14-Projection!$C$13)/Projection!$C$4-Projection!$C$21)*EXP($C$5+SQRT($C$4)*C931)^0.5</f>
        <v/>
      </c>
      <c r="N931" s="17">
        <f>M931*EXP($C$5+SQRT($C$4)*D931)+(Projection!$D$20+MAX(0,Projection!$C$24-M931)/Projection!$C$4-Projection!$D$21)*EXP($C$5+SQRT($C$4)*D931)^0.5</f>
        <v/>
      </c>
      <c r="O931" s="17">
        <f>N931*EXP($C$5+SQRT($C$4)*E931)+(Projection!$E$20+MAX(0,Projection!$D$24-N931)/Projection!$C$4-Projection!$E$21)*EXP($C$5+SQRT($C$4)*E931)^0.5</f>
        <v/>
      </c>
      <c r="P931" s="17">
        <f>O931*EXP($C$5+SQRT($C$4)*F931)+(Projection!$F$20+MAX(0,Projection!$E$24-O931)/Projection!$C$4-Projection!$F$21)*EXP($C$5+SQRT($C$4)*F931)^0.5</f>
        <v/>
      </c>
      <c r="Q931" s="17">
        <f>P931*EXP($C$5+SQRT($C$4)*G931)+(Projection!$G$20+MAX(0,Projection!$F$24-P931)/Projection!$C$4-Projection!$G$21)*EXP($C$5+SQRT($C$4)*G931)^0.5</f>
        <v/>
      </c>
      <c r="R931" s="17">
        <f>Q931*EXP($C$5+SQRT($C$4)*H931)+(Projection!$H$20+MAX(0,Projection!$G$24-Q931)/Projection!$C$4-Projection!$H$21)*EXP($C$5+SQRT($C$4)*H931)^0.5</f>
        <v/>
      </c>
      <c r="S931" s="17">
        <f>R931*EXP($C$5+SQRT($C$4)*I931)+(Projection!$I$20+MAX(0,Projection!$H$24-R931)/Projection!$C$4-Projection!$I$21)*EXP($C$5+SQRT($C$4)*I931)^0.5</f>
        <v/>
      </c>
      <c r="T931" s="17">
        <f>S931*EXP($C$5+SQRT($C$4)*J931)+(Projection!$J$20+MAX(0,Projection!$I$24-S931)/Projection!$C$4-Projection!$J$21)*EXP($C$5+SQRT($C$4)*J931)^0.5</f>
        <v/>
      </c>
      <c r="U931" s="17">
        <f>T931*EXP($C$5+SQRT($C$4)*K931)+(Projection!$K$20+MAX(0,Projection!$J$24-T931)/Projection!$C$4-Projection!$K$21)*EXP($C$5+SQRT($C$4)*K931)^0.5</f>
        <v/>
      </c>
      <c r="V931" s="17">
        <f>U931*EXP($C$5+SQRT($C$4)*L931)+(Projection!$L$20+MAX(0,Projection!$K$24-U931)/Projection!$C$4-Projection!$L$21)*EXP($C$5+SQRT($C$4)*L931)^0.5</f>
        <v/>
      </c>
      <c r="W931" s="13">
        <f>M931/Projection!$C$24</f>
        <v/>
      </c>
      <c r="X931" s="13">
        <f>N931/Projection!$D$24</f>
        <v/>
      </c>
      <c r="Y931" s="13">
        <f>O931/Projection!$E$24</f>
        <v/>
      </c>
      <c r="Z931" s="13">
        <f>P931/Projection!$F$24</f>
        <v/>
      </c>
      <c r="AA931" s="13">
        <f>Q931/Projection!$G$24</f>
        <v/>
      </c>
      <c r="AB931" s="13">
        <f>R931/Projection!$H$24</f>
        <v/>
      </c>
      <c r="AC931" s="13">
        <f>S931/Projection!$I$24</f>
        <v/>
      </c>
      <c r="AD931" s="13">
        <f>T931/Projection!$J$24</f>
        <v/>
      </c>
      <c r="AE931" s="13">
        <f>U931/Projection!$K$24</f>
        <v/>
      </c>
      <c r="AF931" s="13">
        <f>V931/Projection!$L$24</f>
        <v/>
      </c>
      <c r="AG931" s="13">
        <f>MIN(W931:AF931)</f>
        <v/>
      </c>
    </row>
    <row r="932">
      <c r="B932" s="2" t="n">
        <v>919</v>
      </c>
      <c r="C932" s="20" t="n">
        <v>0.481025</v>
      </c>
      <c r="D932" s="20" t="n">
        <v>-0.503294</v>
      </c>
      <c r="E932" s="20" t="n">
        <v>-1.463643</v>
      </c>
      <c r="F932" s="20" t="n">
        <v>1.115268</v>
      </c>
      <c r="G932" s="20" t="n">
        <v>0.533367</v>
      </c>
      <c r="H932" s="20" t="n">
        <v>0.185259</v>
      </c>
      <c r="I932" s="20" t="n">
        <v>-2.927044</v>
      </c>
      <c r="J932" s="20" t="n">
        <v>-0.59505</v>
      </c>
      <c r="K932" s="20" t="n">
        <v>0.440329</v>
      </c>
      <c r="L932" s="20" t="n">
        <v>0.457552</v>
      </c>
      <c r="M932" s="17">
        <f>Projection!$C$13*EXP($C$5+SQRT($C$4)*C932)+(Projection!$C$20+MAX(0,Projection!$C$14-Projection!$C$13)/Projection!$C$4-Projection!$C$21)*EXP($C$5+SQRT($C$4)*C932)^0.5</f>
        <v/>
      </c>
      <c r="N932" s="17">
        <f>M932*EXP($C$5+SQRT($C$4)*D932)+(Projection!$D$20+MAX(0,Projection!$C$24-M932)/Projection!$C$4-Projection!$D$21)*EXP($C$5+SQRT($C$4)*D932)^0.5</f>
        <v/>
      </c>
      <c r="O932" s="17">
        <f>N932*EXP($C$5+SQRT($C$4)*E932)+(Projection!$E$20+MAX(0,Projection!$D$24-N932)/Projection!$C$4-Projection!$E$21)*EXP($C$5+SQRT($C$4)*E932)^0.5</f>
        <v/>
      </c>
      <c r="P932" s="17">
        <f>O932*EXP($C$5+SQRT($C$4)*F932)+(Projection!$F$20+MAX(0,Projection!$E$24-O932)/Projection!$C$4-Projection!$F$21)*EXP($C$5+SQRT($C$4)*F932)^0.5</f>
        <v/>
      </c>
      <c r="Q932" s="17">
        <f>P932*EXP($C$5+SQRT($C$4)*G932)+(Projection!$G$20+MAX(0,Projection!$F$24-P932)/Projection!$C$4-Projection!$G$21)*EXP($C$5+SQRT($C$4)*G932)^0.5</f>
        <v/>
      </c>
      <c r="R932" s="17">
        <f>Q932*EXP($C$5+SQRT($C$4)*H932)+(Projection!$H$20+MAX(0,Projection!$G$24-Q932)/Projection!$C$4-Projection!$H$21)*EXP($C$5+SQRT($C$4)*H932)^0.5</f>
        <v/>
      </c>
      <c r="S932" s="17">
        <f>R932*EXP($C$5+SQRT($C$4)*I932)+(Projection!$I$20+MAX(0,Projection!$H$24-R932)/Projection!$C$4-Projection!$I$21)*EXP($C$5+SQRT($C$4)*I932)^0.5</f>
        <v/>
      </c>
      <c r="T932" s="17">
        <f>S932*EXP($C$5+SQRT($C$4)*J932)+(Projection!$J$20+MAX(0,Projection!$I$24-S932)/Projection!$C$4-Projection!$J$21)*EXP($C$5+SQRT($C$4)*J932)^0.5</f>
        <v/>
      </c>
      <c r="U932" s="17">
        <f>T932*EXP($C$5+SQRT($C$4)*K932)+(Projection!$K$20+MAX(0,Projection!$J$24-T932)/Projection!$C$4-Projection!$K$21)*EXP($C$5+SQRT($C$4)*K932)^0.5</f>
        <v/>
      </c>
      <c r="V932" s="17">
        <f>U932*EXP($C$5+SQRT($C$4)*L932)+(Projection!$L$20+MAX(0,Projection!$K$24-U932)/Projection!$C$4-Projection!$L$21)*EXP($C$5+SQRT($C$4)*L932)^0.5</f>
        <v/>
      </c>
      <c r="W932" s="13">
        <f>M932/Projection!$C$24</f>
        <v/>
      </c>
      <c r="X932" s="13">
        <f>N932/Projection!$D$24</f>
        <v/>
      </c>
      <c r="Y932" s="13">
        <f>O932/Projection!$E$24</f>
        <v/>
      </c>
      <c r="Z932" s="13">
        <f>P932/Projection!$F$24</f>
        <v/>
      </c>
      <c r="AA932" s="13">
        <f>Q932/Projection!$G$24</f>
        <v/>
      </c>
      <c r="AB932" s="13">
        <f>R932/Projection!$H$24</f>
        <v/>
      </c>
      <c r="AC932" s="13">
        <f>S932/Projection!$I$24</f>
        <v/>
      </c>
      <c r="AD932" s="13">
        <f>T932/Projection!$J$24</f>
        <v/>
      </c>
      <c r="AE932" s="13">
        <f>U932/Projection!$K$24</f>
        <v/>
      </c>
      <c r="AF932" s="13">
        <f>V932/Projection!$L$24</f>
        <v/>
      </c>
      <c r="AG932" s="13">
        <f>MIN(W932:AF932)</f>
        <v/>
      </c>
    </row>
    <row r="933">
      <c r="B933" s="2" t="n">
        <v>920</v>
      </c>
      <c r="C933" s="20" t="n">
        <v>-0.234034</v>
      </c>
      <c r="D933" s="20" t="n">
        <v>-2.455507</v>
      </c>
      <c r="E933" s="20" t="n">
        <v>-0.313167</v>
      </c>
      <c r="F933" s="20" t="n">
        <v>0.894864</v>
      </c>
      <c r="G933" s="20" t="n">
        <v>-0.336811</v>
      </c>
      <c r="H933" s="20" t="n">
        <v>-0.18728</v>
      </c>
      <c r="I933" s="20" t="n">
        <v>-0.001051</v>
      </c>
      <c r="J933" s="20" t="n">
        <v>-0.848568</v>
      </c>
      <c r="K933" s="20" t="n">
        <v>-1.214929</v>
      </c>
      <c r="L933" s="20" t="n">
        <v>-0.884858</v>
      </c>
      <c r="M933" s="17">
        <f>Projection!$C$13*EXP($C$5+SQRT($C$4)*C933)+(Projection!$C$20+MAX(0,Projection!$C$14-Projection!$C$13)/Projection!$C$4-Projection!$C$21)*EXP($C$5+SQRT($C$4)*C933)^0.5</f>
        <v/>
      </c>
      <c r="N933" s="17">
        <f>M933*EXP($C$5+SQRT($C$4)*D933)+(Projection!$D$20+MAX(0,Projection!$C$24-M933)/Projection!$C$4-Projection!$D$21)*EXP($C$5+SQRT($C$4)*D933)^0.5</f>
        <v/>
      </c>
      <c r="O933" s="17">
        <f>N933*EXP($C$5+SQRT($C$4)*E933)+(Projection!$E$20+MAX(0,Projection!$D$24-N933)/Projection!$C$4-Projection!$E$21)*EXP($C$5+SQRT($C$4)*E933)^0.5</f>
        <v/>
      </c>
      <c r="P933" s="17">
        <f>O933*EXP($C$5+SQRT($C$4)*F933)+(Projection!$F$20+MAX(0,Projection!$E$24-O933)/Projection!$C$4-Projection!$F$21)*EXP($C$5+SQRT($C$4)*F933)^0.5</f>
        <v/>
      </c>
      <c r="Q933" s="17">
        <f>P933*EXP($C$5+SQRT($C$4)*G933)+(Projection!$G$20+MAX(0,Projection!$F$24-P933)/Projection!$C$4-Projection!$G$21)*EXP($C$5+SQRT($C$4)*G933)^0.5</f>
        <v/>
      </c>
      <c r="R933" s="17">
        <f>Q933*EXP($C$5+SQRT($C$4)*H933)+(Projection!$H$20+MAX(0,Projection!$G$24-Q933)/Projection!$C$4-Projection!$H$21)*EXP($C$5+SQRT($C$4)*H933)^0.5</f>
        <v/>
      </c>
      <c r="S933" s="17">
        <f>R933*EXP($C$5+SQRT($C$4)*I933)+(Projection!$I$20+MAX(0,Projection!$H$24-R933)/Projection!$C$4-Projection!$I$21)*EXP($C$5+SQRT($C$4)*I933)^0.5</f>
        <v/>
      </c>
      <c r="T933" s="17">
        <f>S933*EXP($C$5+SQRT($C$4)*J933)+(Projection!$J$20+MAX(0,Projection!$I$24-S933)/Projection!$C$4-Projection!$J$21)*EXP($C$5+SQRT($C$4)*J933)^0.5</f>
        <v/>
      </c>
      <c r="U933" s="17">
        <f>T933*EXP($C$5+SQRT($C$4)*K933)+(Projection!$K$20+MAX(0,Projection!$J$24-T933)/Projection!$C$4-Projection!$K$21)*EXP($C$5+SQRT($C$4)*K933)^0.5</f>
        <v/>
      </c>
      <c r="V933" s="17">
        <f>U933*EXP($C$5+SQRT($C$4)*L933)+(Projection!$L$20+MAX(0,Projection!$K$24-U933)/Projection!$C$4-Projection!$L$21)*EXP($C$5+SQRT($C$4)*L933)^0.5</f>
        <v/>
      </c>
      <c r="W933" s="13">
        <f>M933/Projection!$C$24</f>
        <v/>
      </c>
      <c r="X933" s="13">
        <f>N933/Projection!$D$24</f>
        <v/>
      </c>
      <c r="Y933" s="13">
        <f>O933/Projection!$E$24</f>
        <v/>
      </c>
      <c r="Z933" s="13">
        <f>P933/Projection!$F$24</f>
        <v/>
      </c>
      <c r="AA933" s="13">
        <f>Q933/Projection!$G$24</f>
        <v/>
      </c>
      <c r="AB933" s="13">
        <f>R933/Projection!$H$24</f>
        <v/>
      </c>
      <c r="AC933" s="13">
        <f>S933/Projection!$I$24</f>
        <v/>
      </c>
      <c r="AD933" s="13">
        <f>T933/Projection!$J$24</f>
        <v/>
      </c>
      <c r="AE933" s="13">
        <f>U933/Projection!$K$24</f>
        <v/>
      </c>
      <c r="AF933" s="13">
        <f>V933/Projection!$L$24</f>
        <v/>
      </c>
      <c r="AG933" s="13">
        <f>MIN(W933:AF933)</f>
        <v/>
      </c>
    </row>
    <row r="934">
      <c r="B934" s="2" t="n">
        <v>921</v>
      </c>
      <c r="C934" s="20" t="n">
        <v>-0.116652</v>
      </c>
      <c r="D934" s="20" t="n">
        <v>0.6024929999999999</v>
      </c>
      <c r="E934" s="20" t="n">
        <v>1.559306</v>
      </c>
      <c r="F934" s="20" t="n">
        <v>-0.495566</v>
      </c>
      <c r="G934" s="20" t="n">
        <v>-0.091908</v>
      </c>
      <c r="H934" s="20" t="n">
        <v>-0.248674</v>
      </c>
      <c r="I934" s="20" t="n">
        <v>0.61229</v>
      </c>
      <c r="J934" s="20" t="n">
        <v>1.531059</v>
      </c>
      <c r="K934" s="20" t="n">
        <v>-0.539175</v>
      </c>
      <c r="L934" s="20" t="n">
        <v>0.373853</v>
      </c>
      <c r="M934" s="17">
        <f>Projection!$C$13*EXP($C$5+SQRT($C$4)*C934)+(Projection!$C$20+MAX(0,Projection!$C$14-Projection!$C$13)/Projection!$C$4-Projection!$C$21)*EXP($C$5+SQRT($C$4)*C934)^0.5</f>
        <v/>
      </c>
      <c r="N934" s="17">
        <f>M934*EXP($C$5+SQRT($C$4)*D934)+(Projection!$D$20+MAX(0,Projection!$C$24-M934)/Projection!$C$4-Projection!$D$21)*EXP($C$5+SQRT($C$4)*D934)^0.5</f>
        <v/>
      </c>
      <c r="O934" s="17">
        <f>N934*EXP($C$5+SQRT($C$4)*E934)+(Projection!$E$20+MAX(0,Projection!$D$24-N934)/Projection!$C$4-Projection!$E$21)*EXP($C$5+SQRT($C$4)*E934)^0.5</f>
        <v/>
      </c>
      <c r="P934" s="17">
        <f>O934*EXP($C$5+SQRT($C$4)*F934)+(Projection!$F$20+MAX(0,Projection!$E$24-O934)/Projection!$C$4-Projection!$F$21)*EXP($C$5+SQRT($C$4)*F934)^0.5</f>
        <v/>
      </c>
      <c r="Q934" s="17">
        <f>P934*EXP($C$5+SQRT($C$4)*G934)+(Projection!$G$20+MAX(0,Projection!$F$24-P934)/Projection!$C$4-Projection!$G$21)*EXP($C$5+SQRT($C$4)*G934)^0.5</f>
        <v/>
      </c>
      <c r="R934" s="17">
        <f>Q934*EXP($C$5+SQRT($C$4)*H934)+(Projection!$H$20+MAX(0,Projection!$G$24-Q934)/Projection!$C$4-Projection!$H$21)*EXP($C$5+SQRT($C$4)*H934)^0.5</f>
        <v/>
      </c>
      <c r="S934" s="17">
        <f>R934*EXP($C$5+SQRT($C$4)*I934)+(Projection!$I$20+MAX(0,Projection!$H$24-R934)/Projection!$C$4-Projection!$I$21)*EXP($C$5+SQRT($C$4)*I934)^0.5</f>
        <v/>
      </c>
      <c r="T934" s="17">
        <f>S934*EXP($C$5+SQRT($C$4)*J934)+(Projection!$J$20+MAX(0,Projection!$I$24-S934)/Projection!$C$4-Projection!$J$21)*EXP($C$5+SQRT($C$4)*J934)^0.5</f>
        <v/>
      </c>
      <c r="U934" s="17">
        <f>T934*EXP($C$5+SQRT($C$4)*K934)+(Projection!$K$20+MAX(0,Projection!$J$24-T934)/Projection!$C$4-Projection!$K$21)*EXP($C$5+SQRT($C$4)*K934)^0.5</f>
        <v/>
      </c>
      <c r="V934" s="17">
        <f>U934*EXP($C$5+SQRT($C$4)*L934)+(Projection!$L$20+MAX(0,Projection!$K$24-U934)/Projection!$C$4-Projection!$L$21)*EXP($C$5+SQRT($C$4)*L934)^0.5</f>
        <v/>
      </c>
      <c r="W934" s="13">
        <f>M934/Projection!$C$24</f>
        <v/>
      </c>
      <c r="X934" s="13">
        <f>N934/Projection!$D$24</f>
        <v/>
      </c>
      <c r="Y934" s="13">
        <f>O934/Projection!$E$24</f>
        <v/>
      </c>
      <c r="Z934" s="13">
        <f>P934/Projection!$F$24</f>
        <v/>
      </c>
      <c r="AA934" s="13">
        <f>Q934/Projection!$G$24</f>
        <v/>
      </c>
      <c r="AB934" s="13">
        <f>R934/Projection!$H$24</f>
        <v/>
      </c>
      <c r="AC934" s="13">
        <f>S934/Projection!$I$24</f>
        <v/>
      </c>
      <c r="AD934" s="13">
        <f>T934/Projection!$J$24</f>
        <v/>
      </c>
      <c r="AE934" s="13">
        <f>U934/Projection!$K$24</f>
        <v/>
      </c>
      <c r="AF934" s="13">
        <f>V934/Projection!$L$24</f>
        <v/>
      </c>
      <c r="AG934" s="13">
        <f>MIN(W934:AF934)</f>
        <v/>
      </c>
    </row>
    <row r="935">
      <c r="B935" s="2" t="n">
        <v>922</v>
      </c>
      <c r="C935" s="20" t="n">
        <v>1.476974</v>
      </c>
      <c r="D935" s="20" t="n">
        <v>-1.608205</v>
      </c>
      <c r="E935" s="20" t="n">
        <v>0.7746</v>
      </c>
      <c r="F935" s="20" t="n">
        <v>-1.294836</v>
      </c>
      <c r="G935" s="20" t="n">
        <v>-1.688663</v>
      </c>
      <c r="H935" s="20" t="n">
        <v>-0.7399019999999999</v>
      </c>
      <c r="I935" s="20" t="n">
        <v>0.272336</v>
      </c>
      <c r="J935" s="20" t="n">
        <v>0.290624</v>
      </c>
      <c r="K935" s="20" t="n">
        <v>0.002543</v>
      </c>
      <c r="L935" s="20" t="n">
        <v>0.608075</v>
      </c>
      <c r="M935" s="17">
        <f>Projection!$C$13*EXP($C$5+SQRT($C$4)*C935)+(Projection!$C$20+MAX(0,Projection!$C$14-Projection!$C$13)/Projection!$C$4-Projection!$C$21)*EXP($C$5+SQRT($C$4)*C935)^0.5</f>
        <v/>
      </c>
      <c r="N935" s="17">
        <f>M935*EXP($C$5+SQRT($C$4)*D935)+(Projection!$D$20+MAX(0,Projection!$C$24-M935)/Projection!$C$4-Projection!$D$21)*EXP($C$5+SQRT($C$4)*D935)^0.5</f>
        <v/>
      </c>
      <c r="O935" s="17">
        <f>N935*EXP($C$5+SQRT($C$4)*E935)+(Projection!$E$20+MAX(0,Projection!$D$24-N935)/Projection!$C$4-Projection!$E$21)*EXP($C$5+SQRT($C$4)*E935)^0.5</f>
        <v/>
      </c>
      <c r="P935" s="17">
        <f>O935*EXP($C$5+SQRT($C$4)*F935)+(Projection!$F$20+MAX(0,Projection!$E$24-O935)/Projection!$C$4-Projection!$F$21)*EXP($C$5+SQRT($C$4)*F935)^0.5</f>
        <v/>
      </c>
      <c r="Q935" s="17">
        <f>P935*EXP($C$5+SQRT($C$4)*G935)+(Projection!$G$20+MAX(0,Projection!$F$24-P935)/Projection!$C$4-Projection!$G$21)*EXP($C$5+SQRT($C$4)*G935)^0.5</f>
        <v/>
      </c>
      <c r="R935" s="17">
        <f>Q935*EXP($C$5+SQRT($C$4)*H935)+(Projection!$H$20+MAX(0,Projection!$G$24-Q935)/Projection!$C$4-Projection!$H$21)*EXP($C$5+SQRT($C$4)*H935)^0.5</f>
        <v/>
      </c>
      <c r="S935" s="17">
        <f>R935*EXP($C$5+SQRT($C$4)*I935)+(Projection!$I$20+MAX(0,Projection!$H$24-R935)/Projection!$C$4-Projection!$I$21)*EXP($C$5+SQRT($C$4)*I935)^0.5</f>
        <v/>
      </c>
      <c r="T935" s="17">
        <f>S935*EXP($C$5+SQRT($C$4)*J935)+(Projection!$J$20+MAX(0,Projection!$I$24-S935)/Projection!$C$4-Projection!$J$21)*EXP($C$5+SQRT($C$4)*J935)^0.5</f>
        <v/>
      </c>
      <c r="U935" s="17">
        <f>T935*EXP($C$5+SQRT($C$4)*K935)+(Projection!$K$20+MAX(0,Projection!$J$24-T935)/Projection!$C$4-Projection!$K$21)*EXP($C$5+SQRT($C$4)*K935)^0.5</f>
        <v/>
      </c>
      <c r="V935" s="17">
        <f>U935*EXP($C$5+SQRT($C$4)*L935)+(Projection!$L$20+MAX(0,Projection!$K$24-U935)/Projection!$C$4-Projection!$L$21)*EXP($C$5+SQRT($C$4)*L935)^0.5</f>
        <v/>
      </c>
      <c r="W935" s="13">
        <f>M935/Projection!$C$24</f>
        <v/>
      </c>
      <c r="X935" s="13">
        <f>N935/Projection!$D$24</f>
        <v/>
      </c>
      <c r="Y935" s="13">
        <f>O935/Projection!$E$24</f>
        <v/>
      </c>
      <c r="Z935" s="13">
        <f>P935/Projection!$F$24</f>
        <v/>
      </c>
      <c r="AA935" s="13">
        <f>Q935/Projection!$G$24</f>
        <v/>
      </c>
      <c r="AB935" s="13">
        <f>R935/Projection!$H$24</f>
        <v/>
      </c>
      <c r="AC935" s="13">
        <f>S935/Projection!$I$24</f>
        <v/>
      </c>
      <c r="AD935" s="13">
        <f>T935/Projection!$J$24</f>
        <v/>
      </c>
      <c r="AE935" s="13">
        <f>U935/Projection!$K$24</f>
        <v/>
      </c>
      <c r="AF935" s="13">
        <f>V935/Projection!$L$24</f>
        <v/>
      </c>
      <c r="AG935" s="13">
        <f>MIN(W935:AF935)</f>
        <v/>
      </c>
    </row>
    <row r="936">
      <c r="B936" s="2" t="n">
        <v>923</v>
      </c>
      <c r="C936" s="20" t="n">
        <v>1.119033</v>
      </c>
      <c r="D936" s="20" t="n">
        <v>-1.70409</v>
      </c>
      <c r="E936" s="20" t="n">
        <v>0.214064</v>
      </c>
      <c r="F936" s="20" t="n">
        <v>0.431829</v>
      </c>
      <c r="G936" s="20" t="n">
        <v>0.6451249999999999</v>
      </c>
      <c r="H936" s="20" t="n">
        <v>1.222368</v>
      </c>
      <c r="I936" s="20" t="n">
        <v>-0.581485</v>
      </c>
      <c r="J936" s="20" t="n">
        <v>2.774053</v>
      </c>
      <c r="K936" s="20" t="n">
        <v>0.352328</v>
      </c>
      <c r="L936" s="20" t="n">
        <v>-0.16878</v>
      </c>
      <c r="M936" s="17">
        <f>Projection!$C$13*EXP($C$5+SQRT($C$4)*C936)+(Projection!$C$20+MAX(0,Projection!$C$14-Projection!$C$13)/Projection!$C$4-Projection!$C$21)*EXP($C$5+SQRT($C$4)*C936)^0.5</f>
        <v/>
      </c>
      <c r="N936" s="17">
        <f>M936*EXP($C$5+SQRT($C$4)*D936)+(Projection!$D$20+MAX(0,Projection!$C$24-M936)/Projection!$C$4-Projection!$D$21)*EXP($C$5+SQRT($C$4)*D936)^0.5</f>
        <v/>
      </c>
      <c r="O936" s="17">
        <f>N936*EXP($C$5+SQRT($C$4)*E936)+(Projection!$E$20+MAX(0,Projection!$D$24-N936)/Projection!$C$4-Projection!$E$21)*EXP($C$5+SQRT($C$4)*E936)^0.5</f>
        <v/>
      </c>
      <c r="P936" s="17">
        <f>O936*EXP($C$5+SQRT($C$4)*F936)+(Projection!$F$20+MAX(0,Projection!$E$24-O936)/Projection!$C$4-Projection!$F$21)*EXP($C$5+SQRT($C$4)*F936)^0.5</f>
        <v/>
      </c>
      <c r="Q936" s="17">
        <f>P936*EXP($C$5+SQRT($C$4)*G936)+(Projection!$G$20+MAX(0,Projection!$F$24-P936)/Projection!$C$4-Projection!$G$21)*EXP($C$5+SQRT($C$4)*G936)^0.5</f>
        <v/>
      </c>
      <c r="R936" s="17">
        <f>Q936*EXP($C$5+SQRT($C$4)*H936)+(Projection!$H$20+MAX(0,Projection!$G$24-Q936)/Projection!$C$4-Projection!$H$21)*EXP($C$5+SQRT($C$4)*H936)^0.5</f>
        <v/>
      </c>
      <c r="S936" s="17">
        <f>R936*EXP($C$5+SQRT($C$4)*I936)+(Projection!$I$20+MAX(0,Projection!$H$24-R936)/Projection!$C$4-Projection!$I$21)*EXP($C$5+SQRT($C$4)*I936)^0.5</f>
        <v/>
      </c>
      <c r="T936" s="17">
        <f>S936*EXP($C$5+SQRT($C$4)*J936)+(Projection!$J$20+MAX(0,Projection!$I$24-S936)/Projection!$C$4-Projection!$J$21)*EXP($C$5+SQRT($C$4)*J936)^0.5</f>
        <v/>
      </c>
      <c r="U936" s="17">
        <f>T936*EXP($C$5+SQRT($C$4)*K936)+(Projection!$K$20+MAX(0,Projection!$J$24-T936)/Projection!$C$4-Projection!$K$21)*EXP($C$5+SQRT($C$4)*K936)^0.5</f>
        <v/>
      </c>
      <c r="V936" s="17">
        <f>U936*EXP($C$5+SQRT($C$4)*L936)+(Projection!$L$20+MAX(0,Projection!$K$24-U936)/Projection!$C$4-Projection!$L$21)*EXP($C$5+SQRT($C$4)*L936)^0.5</f>
        <v/>
      </c>
      <c r="W936" s="13">
        <f>M936/Projection!$C$24</f>
        <v/>
      </c>
      <c r="X936" s="13">
        <f>N936/Projection!$D$24</f>
        <v/>
      </c>
      <c r="Y936" s="13">
        <f>O936/Projection!$E$24</f>
        <v/>
      </c>
      <c r="Z936" s="13">
        <f>P936/Projection!$F$24</f>
        <v/>
      </c>
      <c r="AA936" s="13">
        <f>Q936/Projection!$G$24</f>
        <v/>
      </c>
      <c r="AB936" s="13">
        <f>R936/Projection!$H$24</f>
        <v/>
      </c>
      <c r="AC936" s="13">
        <f>S936/Projection!$I$24</f>
        <v/>
      </c>
      <c r="AD936" s="13">
        <f>T936/Projection!$J$24</f>
        <v/>
      </c>
      <c r="AE936" s="13">
        <f>U936/Projection!$K$24</f>
        <v/>
      </c>
      <c r="AF936" s="13">
        <f>V936/Projection!$L$24</f>
        <v/>
      </c>
      <c r="AG936" s="13">
        <f>MIN(W936:AF936)</f>
        <v/>
      </c>
    </row>
    <row r="937">
      <c r="B937" s="2" t="n">
        <v>924</v>
      </c>
      <c r="C937" s="20" t="n">
        <v>-0.240654</v>
      </c>
      <c r="D937" s="20" t="n">
        <v>-0.08565200000000001</v>
      </c>
      <c r="E937" s="20" t="n">
        <v>-1.229069</v>
      </c>
      <c r="F937" s="20" t="n">
        <v>-1.562884</v>
      </c>
      <c r="G937" s="20" t="n">
        <v>-1.056898</v>
      </c>
      <c r="H937" s="20" t="n">
        <v>0.878981</v>
      </c>
      <c r="I937" s="20" t="n">
        <v>0.246385</v>
      </c>
      <c r="J937" s="20" t="n">
        <v>1.0319</v>
      </c>
      <c r="K937" s="20" t="n">
        <v>-0.53071</v>
      </c>
      <c r="L937" s="20" t="n">
        <v>-0.184497</v>
      </c>
      <c r="M937" s="17">
        <f>Projection!$C$13*EXP($C$5+SQRT($C$4)*C937)+(Projection!$C$20+MAX(0,Projection!$C$14-Projection!$C$13)/Projection!$C$4-Projection!$C$21)*EXP($C$5+SQRT($C$4)*C937)^0.5</f>
        <v/>
      </c>
      <c r="N937" s="17">
        <f>M937*EXP($C$5+SQRT($C$4)*D937)+(Projection!$D$20+MAX(0,Projection!$C$24-M937)/Projection!$C$4-Projection!$D$21)*EXP($C$5+SQRT($C$4)*D937)^0.5</f>
        <v/>
      </c>
      <c r="O937" s="17">
        <f>N937*EXP($C$5+SQRT($C$4)*E937)+(Projection!$E$20+MAX(0,Projection!$D$24-N937)/Projection!$C$4-Projection!$E$21)*EXP($C$5+SQRT($C$4)*E937)^0.5</f>
        <v/>
      </c>
      <c r="P937" s="17">
        <f>O937*EXP($C$5+SQRT($C$4)*F937)+(Projection!$F$20+MAX(0,Projection!$E$24-O937)/Projection!$C$4-Projection!$F$21)*EXP($C$5+SQRT($C$4)*F937)^0.5</f>
        <v/>
      </c>
      <c r="Q937" s="17">
        <f>P937*EXP($C$5+SQRT($C$4)*G937)+(Projection!$G$20+MAX(0,Projection!$F$24-P937)/Projection!$C$4-Projection!$G$21)*EXP($C$5+SQRT($C$4)*G937)^0.5</f>
        <v/>
      </c>
      <c r="R937" s="17">
        <f>Q937*EXP($C$5+SQRT($C$4)*H937)+(Projection!$H$20+MAX(0,Projection!$G$24-Q937)/Projection!$C$4-Projection!$H$21)*EXP($C$5+SQRT($C$4)*H937)^0.5</f>
        <v/>
      </c>
      <c r="S937" s="17">
        <f>R937*EXP($C$5+SQRT($C$4)*I937)+(Projection!$I$20+MAX(0,Projection!$H$24-R937)/Projection!$C$4-Projection!$I$21)*EXP($C$5+SQRT($C$4)*I937)^0.5</f>
        <v/>
      </c>
      <c r="T937" s="17">
        <f>S937*EXP($C$5+SQRT($C$4)*J937)+(Projection!$J$20+MAX(0,Projection!$I$24-S937)/Projection!$C$4-Projection!$J$21)*EXP($C$5+SQRT($C$4)*J937)^0.5</f>
        <v/>
      </c>
      <c r="U937" s="17">
        <f>T937*EXP($C$5+SQRT($C$4)*K937)+(Projection!$K$20+MAX(0,Projection!$J$24-T937)/Projection!$C$4-Projection!$K$21)*EXP($C$5+SQRT($C$4)*K937)^0.5</f>
        <v/>
      </c>
      <c r="V937" s="17">
        <f>U937*EXP($C$5+SQRT($C$4)*L937)+(Projection!$L$20+MAX(0,Projection!$K$24-U937)/Projection!$C$4-Projection!$L$21)*EXP($C$5+SQRT($C$4)*L937)^0.5</f>
        <v/>
      </c>
      <c r="W937" s="13">
        <f>M937/Projection!$C$24</f>
        <v/>
      </c>
      <c r="X937" s="13">
        <f>N937/Projection!$D$24</f>
        <v/>
      </c>
      <c r="Y937" s="13">
        <f>O937/Projection!$E$24</f>
        <v/>
      </c>
      <c r="Z937" s="13">
        <f>P937/Projection!$F$24</f>
        <v/>
      </c>
      <c r="AA937" s="13">
        <f>Q937/Projection!$G$24</f>
        <v/>
      </c>
      <c r="AB937" s="13">
        <f>R937/Projection!$H$24</f>
        <v/>
      </c>
      <c r="AC937" s="13">
        <f>S937/Projection!$I$24</f>
        <v/>
      </c>
      <c r="AD937" s="13">
        <f>T937/Projection!$J$24</f>
        <v/>
      </c>
      <c r="AE937" s="13">
        <f>U937/Projection!$K$24</f>
        <v/>
      </c>
      <c r="AF937" s="13">
        <f>V937/Projection!$L$24</f>
        <v/>
      </c>
      <c r="AG937" s="13">
        <f>MIN(W937:AF937)</f>
        <v/>
      </c>
    </row>
    <row r="938">
      <c r="B938" s="2" t="n">
        <v>925</v>
      </c>
      <c r="C938" s="20" t="n">
        <v>-0.813674</v>
      </c>
      <c r="D938" s="20" t="n">
        <v>-0.398952</v>
      </c>
      <c r="E938" s="20" t="n">
        <v>0.61652</v>
      </c>
      <c r="F938" s="20" t="n">
        <v>-0.780771</v>
      </c>
      <c r="G938" s="20" t="n">
        <v>0.790336</v>
      </c>
      <c r="H938" s="20" t="n">
        <v>-0.469294</v>
      </c>
      <c r="I938" s="20" t="n">
        <v>-0.737563</v>
      </c>
      <c r="J938" s="20" t="n">
        <v>2.140767</v>
      </c>
      <c r="K938" s="20" t="n">
        <v>1.776515</v>
      </c>
      <c r="L938" s="20" t="n">
        <v>0.644788</v>
      </c>
      <c r="M938" s="17">
        <f>Projection!$C$13*EXP($C$5+SQRT($C$4)*C938)+(Projection!$C$20+MAX(0,Projection!$C$14-Projection!$C$13)/Projection!$C$4-Projection!$C$21)*EXP($C$5+SQRT($C$4)*C938)^0.5</f>
        <v/>
      </c>
      <c r="N938" s="17">
        <f>M938*EXP($C$5+SQRT($C$4)*D938)+(Projection!$D$20+MAX(0,Projection!$C$24-M938)/Projection!$C$4-Projection!$D$21)*EXP($C$5+SQRT($C$4)*D938)^0.5</f>
        <v/>
      </c>
      <c r="O938" s="17">
        <f>N938*EXP($C$5+SQRT($C$4)*E938)+(Projection!$E$20+MAX(0,Projection!$D$24-N938)/Projection!$C$4-Projection!$E$21)*EXP($C$5+SQRT($C$4)*E938)^0.5</f>
        <v/>
      </c>
      <c r="P938" s="17">
        <f>O938*EXP($C$5+SQRT($C$4)*F938)+(Projection!$F$20+MAX(0,Projection!$E$24-O938)/Projection!$C$4-Projection!$F$21)*EXP($C$5+SQRT($C$4)*F938)^0.5</f>
        <v/>
      </c>
      <c r="Q938" s="17">
        <f>P938*EXP($C$5+SQRT($C$4)*G938)+(Projection!$G$20+MAX(0,Projection!$F$24-P938)/Projection!$C$4-Projection!$G$21)*EXP($C$5+SQRT($C$4)*G938)^0.5</f>
        <v/>
      </c>
      <c r="R938" s="17">
        <f>Q938*EXP($C$5+SQRT($C$4)*H938)+(Projection!$H$20+MAX(0,Projection!$G$24-Q938)/Projection!$C$4-Projection!$H$21)*EXP($C$5+SQRT($C$4)*H938)^0.5</f>
        <v/>
      </c>
      <c r="S938" s="17">
        <f>R938*EXP($C$5+SQRT($C$4)*I938)+(Projection!$I$20+MAX(0,Projection!$H$24-R938)/Projection!$C$4-Projection!$I$21)*EXP($C$5+SQRT($C$4)*I938)^0.5</f>
        <v/>
      </c>
      <c r="T938" s="17">
        <f>S938*EXP($C$5+SQRT($C$4)*J938)+(Projection!$J$20+MAX(0,Projection!$I$24-S938)/Projection!$C$4-Projection!$J$21)*EXP($C$5+SQRT($C$4)*J938)^0.5</f>
        <v/>
      </c>
      <c r="U938" s="17">
        <f>T938*EXP($C$5+SQRT($C$4)*K938)+(Projection!$K$20+MAX(0,Projection!$J$24-T938)/Projection!$C$4-Projection!$K$21)*EXP($C$5+SQRT($C$4)*K938)^0.5</f>
        <v/>
      </c>
      <c r="V938" s="17">
        <f>U938*EXP($C$5+SQRT($C$4)*L938)+(Projection!$L$20+MAX(0,Projection!$K$24-U938)/Projection!$C$4-Projection!$L$21)*EXP($C$5+SQRT($C$4)*L938)^0.5</f>
        <v/>
      </c>
      <c r="W938" s="13">
        <f>M938/Projection!$C$24</f>
        <v/>
      </c>
      <c r="X938" s="13">
        <f>N938/Projection!$D$24</f>
        <v/>
      </c>
      <c r="Y938" s="13">
        <f>O938/Projection!$E$24</f>
        <v/>
      </c>
      <c r="Z938" s="13">
        <f>P938/Projection!$F$24</f>
        <v/>
      </c>
      <c r="AA938" s="13">
        <f>Q938/Projection!$G$24</f>
        <v/>
      </c>
      <c r="AB938" s="13">
        <f>R938/Projection!$H$24</f>
        <v/>
      </c>
      <c r="AC938" s="13">
        <f>S938/Projection!$I$24</f>
        <v/>
      </c>
      <c r="AD938" s="13">
        <f>T938/Projection!$J$24</f>
        <v/>
      </c>
      <c r="AE938" s="13">
        <f>U938/Projection!$K$24</f>
        <v/>
      </c>
      <c r="AF938" s="13">
        <f>V938/Projection!$L$24</f>
        <v/>
      </c>
      <c r="AG938" s="13">
        <f>MIN(W938:AF938)</f>
        <v/>
      </c>
    </row>
    <row r="939">
      <c r="B939" s="2" t="n">
        <v>926</v>
      </c>
      <c r="C939" s="20" t="n">
        <v>-0.6044</v>
      </c>
      <c r="D939" s="20" t="n">
        <v>-0.380583</v>
      </c>
      <c r="E939" s="20" t="n">
        <v>-0.800877</v>
      </c>
      <c r="F939" s="20" t="n">
        <v>-0.05415</v>
      </c>
      <c r="G939" s="20" t="n">
        <v>0.23659</v>
      </c>
      <c r="H939" s="20" t="n">
        <v>1.408966</v>
      </c>
      <c r="I939" s="20" t="n">
        <v>0.843606</v>
      </c>
      <c r="J939" s="20" t="n">
        <v>1.587408</v>
      </c>
      <c r="K939" s="20" t="n">
        <v>-0.396887</v>
      </c>
      <c r="L939" s="20" t="n">
        <v>1.172477</v>
      </c>
      <c r="M939" s="17">
        <f>Projection!$C$13*EXP($C$5+SQRT($C$4)*C939)+(Projection!$C$20+MAX(0,Projection!$C$14-Projection!$C$13)/Projection!$C$4-Projection!$C$21)*EXP($C$5+SQRT($C$4)*C939)^0.5</f>
        <v/>
      </c>
      <c r="N939" s="17">
        <f>M939*EXP($C$5+SQRT($C$4)*D939)+(Projection!$D$20+MAX(0,Projection!$C$24-M939)/Projection!$C$4-Projection!$D$21)*EXP($C$5+SQRT($C$4)*D939)^0.5</f>
        <v/>
      </c>
      <c r="O939" s="17">
        <f>N939*EXP($C$5+SQRT($C$4)*E939)+(Projection!$E$20+MAX(0,Projection!$D$24-N939)/Projection!$C$4-Projection!$E$21)*EXP($C$5+SQRT($C$4)*E939)^0.5</f>
        <v/>
      </c>
      <c r="P939" s="17">
        <f>O939*EXP($C$5+SQRT($C$4)*F939)+(Projection!$F$20+MAX(0,Projection!$E$24-O939)/Projection!$C$4-Projection!$F$21)*EXP($C$5+SQRT($C$4)*F939)^0.5</f>
        <v/>
      </c>
      <c r="Q939" s="17">
        <f>P939*EXP($C$5+SQRT($C$4)*G939)+(Projection!$G$20+MAX(0,Projection!$F$24-P939)/Projection!$C$4-Projection!$G$21)*EXP($C$5+SQRT($C$4)*G939)^0.5</f>
        <v/>
      </c>
      <c r="R939" s="17">
        <f>Q939*EXP($C$5+SQRT($C$4)*H939)+(Projection!$H$20+MAX(0,Projection!$G$24-Q939)/Projection!$C$4-Projection!$H$21)*EXP($C$5+SQRT($C$4)*H939)^0.5</f>
        <v/>
      </c>
      <c r="S939" s="17">
        <f>R939*EXP($C$5+SQRT($C$4)*I939)+(Projection!$I$20+MAX(0,Projection!$H$24-R939)/Projection!$C$4-Projection!$I$21)*EXP($C$5+SQRT($C$4)*I939)^0.5</f>
        <v/>
      </c>
      <c r="T939" s="17">
        <f>S939*EXP($C$5+SQRT($C$4)*J939)+(Projection!$J$20+MAX(0,Projection!$I$24-S939)/Projection!$C$4-Projection!$J$21)*EXP($C$5+SQRT($C$4)*J939)^0.5</f>
        <v/>
      </c>
      <c r="U939" s="17">
        <f>T939*EXP($C$5+SQRT($C$4)*K939)+(Projection!$K$20+MAX(0,Projection!$J$24-T939)/Projection!$C$4-Projection!$K$21)*EXP($C$5+SQRT($C$4)*K939)^0.5</f>
        <v/>
      </c>
      <c r="V939" s="17">
        <f>U939*EXP($C$5+SQRT($C$4)*L939)+(Projection!$L$20+MAX(0,Projection!$K$24-U939)/Projection!$C$4-Projection!$L$21)*EXP($C$5+SQRT($C$4)*L939)^0.5</f>
        <v/>
      </c>
      <c r="W939" s="13">
        <f>M939/Projection!$C$24</f>
        <v/>
      </c>
      <c r="X939" s="13">
        <f>N939/Projection!$D$24</f>
        <v/>
      </c>
      <c r="Y939" s="13">
        <f>O939/Projection!$E$24</f>
        <v/>
      </c>
      <c r="Z939" s="13">
        <f>P939/Projection!$F$24</f>
        <v/>
      </c>
      <c r="AA939" s="13">
        <f>Q939/Projection!$G$24</f>
        <v/>
      </c>
      <c r="AB939" s="13">
        <f>R939/Projection!$H$24</f>
        <v/>
      </c>
      <c r="AC939" s="13">
        <f>S939/Projection!$I$24</f>
        <v/>
      </c>
      <c r="AD939" s="13">
        <f>T939/Projection!$J$24</f>
        <v/>
      </c>
      <c r="AE939" s="13">
        <f>U939/Projection!$K$24</f>
        <v/>
      </c>
      <c r="AF939" s="13">
        <f>V939/Projection!$L$24</f>
        <v/>
      </c>
      <c r="AG939" s="13">
        <f>MIN(W939:AF939)</f>
        <v/>
      </c>
    </row>
    <row r="940">
      <c r="B940" s="2" t="n">
        <v>927</v>
      </c>
      <c r="C940" s="20" t="n">
        <v>0.318243</v>
      </c>
      <c r="D940" s="20" t="n">
        <v>-0.153082</v>
      </c>
      <c r="E940" s="20" t="n">
        <v>1.940493</v>
      </c>
      <c r="F940" s="20" t="n">
        <v>-0.34078</v>
      </c>
      <c r="G940" s="20" t="n">
        <v>2.692357</v>
      </c>
      <c r="H940" s="20" t="n">
        <v>1.014864</v>
      </c>
      <c r="I940" s="20" t="n">
        <v>0.542759</v>
      </c>
      <c r="J940" s="20" t="n">
        <v>0.212399</v>
      </c>
      <c r="K940" s="20" t="n">
        <v>0.245193</v>
      </c>
      <c r="L940" s="20" t="n">
        <v>0.07201200000000001</v>
      </c>
      <c r="M940" s="17">
        <f>Projection!$C$13*EXP($C$5+SQRT($C$4)*C940)+(Projection!$C$20+MAX(0,Projection!$C$14-Projection!$C$13)/Projection!$C$4-Projection!$C$21)*EXP($C$5+SQRT($C$4)*C940)^0.5</f>
        <v/>
      </c>
      <c r="N940" s="17">
        <f>M940*EXP($C$5+SQRT($C$4)*D940)+(Projection!$D$20+MAX(0,Projection!$C$24-M940)/Projection!$C$4-Projection!$D$21)*EXP($C$5+SQRT($C$4)*D940)^0.5</f>
        <v/>
      </c>
      <c r="O940" s="17">
        <f>N940*EXP($C$5+SQRT($C$4)*E940)+(Projection!$E$20+MAX(0,Projection!$D$24-N940)/Projection!$C$4-Projection!$E$21)*EXP($C$5+SQRT($C$4)*E940)^0.5</f>
        <v/>
      </c>
      <c r="P940" s="17">
        <f>O940*EXP($C$5+SQRT($C$4)*F940)+(Projection!$F$20+MAX(0,Projection!$E$24-O940)/Projection!$C$4-Projection!$F$21)*EXP($C$5+SQRT($C$4)*F940)^0.5</f>
        <v/>
      </c>
      <c r="Q940" s="17">
        <f>P940*EXP($C$5+SQRT($C$4)*G940)+(Projection!$G$20+MAX(0,Projection!$F$24-P940)/Projection!$C$4-Projection!$G$21)*EXP($C$5+SQRT($C$4)*G940)^0.5</f>
        <v/>
      </c>
      <c r="R940" s="17">
        <f>Q940*EXP($C$5+SQRT($C$4)*H940)+(Projection!$H$20+MAX(0,Projection!$G$24-Q940)/Projection!$C$4-Projection!$H$21)*EXP($C$5+SQRT($C$4)*H940)^0.5</f>
        <v/>
      </c>
      <c r="S940" s="17">
        <f>R940*EXP($C$5+SQRT($C$4)*I940)+(Projection!$I$20+MAX(0,Projection!$H$24-R940)/Projection!$C$4-Projection!$I$21)*EXP($C$5+SQRT($C$4)*I940)^0.5</f>
        <v/>
      </c>
      <c r="T940" s="17">
        <f>S940*EXP($C$5+SQRT($C$4)*J940)+(Projection!$J$20+MAX(0,Projection!$I$24-S940)/Projection!$C$4-Projection!$J$21)*EXP($C$5+SQRT($C$4)*J940)^0.5</f>
        <v/>
      </c>
      <c r="U940" s="17">
        <f>T940*EXP($C$5+SQRT($C$4)*K940)+(Projection!$K$20+MAX(0,Projection!$J$24-T940)/Projection!$C$4-Projection!$K$21)*EXP($C$5+SQRT($C$4)*K940)^0.5</f>
        <v/>
      </c>
      <c r="V940" s="17">
        <f>U940*EXP($C$5+SQRT($C$4)*L940)+(Projection!$L$20+MAX(0,Projection!$K$24-U940)/Projection!$C$4-Projection!$L$21)*EXP($C$5+SQRT($C$4)*L940)^0.5</f>
        <v/>
      </c>
      <c r="W940" s="13">
        <f>M940/Projection!$C$24</f>
        <v/>
      </c>
      <c r="X940" s="13">
        <f>N940/Projection!$D$24</f>
        <v/>
      </c>
      <c r="Y940" s="13">
        <f>O940/Projection!$E$24</f>
        <v/>
      </c>
      <c r="Z940" s="13">
        <f>P940/Projection!$F$24</f>
        <v/>
      </c>
      <c r="AA940" s="13">
        <f>Q940/Projection!$G$24</f>
        <v/>
      </c>
      <c r="AB940" s="13">
        <f>R940/Projection!$H$24</f>
        <v/>
      </c>
      <c r="AC940" s="13">
        <f>S940/Projection!$I$24</f>
        <v/>
      </c>
      <c r="AD940" s="13">
        <f>T940/Projection!$J$24</f>
        <v/>
      </c>
      <c r="AE940" s="13">
        <f>U940/Projection!$K$24</f>
        <v/>
      </c>
      <c r="AF940" s="13">
        <f>V940/Projection!$L$24</f>
        <v/>
      </c>
      <c r="AG940" s="13">
        <f>MIN(W940:AF940)</f>
        <v/>
      </c>
    </row>
    <row r="941">
      <c r="B941" s="2" t="n">
        <v>928</v>
      </c>
      <c r="C941" s="20" t="n">
        <v>2.307776</v>
      </c>
      <c r="D941" s="20" t="n">
        <v>-0.782106</v>
      </c>
      <c r="E941" s="20" t="n">
        <v>1.259801</v>
      </c>
      <c r="F941" s="20" t="n">
        <v>-1.153391</v>
      </c>
      <c r="G941" s="20" t="n">
        <v>-0.249979</v>
      </c>
      <c r="H941" s="20" t="n">
        <v>0.346919</v>
      </c>
      <c r="I941" s="20" t="n">
        <v>-1.022195</v>
      </c>
      <c r="J941" s="20" t="n">
        <v>-0.203911</v>
      </c>
      <c r="K941" s="20" t="n">
        <v>-0.999731</v>
      </c>
      <c r="L941" s="20" t="n">
        <v>0.594226</v>
      </c>
      <c r="M941" s="17">
        <f>Projection!$C$13*EXP($C$5+SQRT($C$4)*C941)+(Projection!$C$20+MAX(0,Projection!$C$14-Projection!$C$13)/Projection!$C$4-Projection!$C$21)*EXP($C$5+SQRT($C$4)*C941)^0.5</f>
        <v/>
      </c>
      <c r="N941" s="17">
        <f>M941*EXP($C$5+SQRT($C$4)*D941)+(Projection!$D$20+MAX(0,Projection!$C$24-M941)/Projection!$C$4-Projection!$D$21)*EXP($C$5+SQRT($C$4)*D941)^0.5</f>
        <v/>
      </c>
      <c r="O941" s="17">
        <f>N941*EXP($C$5+SQRT($C$4)*E941)+(Projection!$E$20+MAX(0,Projection!$D$24-N941)/Projection!$C$4-Projection!$E$21)*EXP($C$5+SQRT($C$4)*E941)^0.5</f>
        <v/>
      </c>
      <c r="P941" s="17">
        <f>O941*EXP($C$5+SQRT($C$4)*F941)+(Projection!$F$20+MAX(0,Projection!$E$24-O941)/Projection!$C$4-Projection!$F$21)*EXP($C$5+SQRT($C$4)*F941)^0.5</f>
        <v/>
      </c>
      <c r="Q941" s="17">
        <f>P941*EXP($C$5+SQRT($C$4)*G941)+(Projection!$G$20+MAX(0,Projection!$F$24-P941)/Projection!$C$4-Projection!$G$21)*EXP($C$5+SQRT($C$4)*G941)^0.5</f>
        <v/>
      </c>
      <c r="R941" s="17">
        <f>Q941*EXP($C$5+SQRT($C$4)*H941)+(Projection!$H$20+MAX(0,Projection!$G$24-Q941)/Projection!$C$4-Projection!$H$21)*EXP($C$5+SQRT($C$4)*H941)^0.5</f>
        <v/>
      </c>
      <c r="S941" s="17">
        <f>R941*EXP($C$5+SQRT($C$4)*I941)+(Projection!$I$20+MAX(0,Projection!$H$24-R941)/Projection!$C$4-Projection!$I$21)*EXP($C$5+SQRT($C$4)*I941)^0.5</f>
        <v/>
      </c>
      <c r="T941" s="17">
        <f>S941*EXP($C$5+SQRT($C$4)*J941)+(Projection!$J$20+MAX(0,Projection!$I$24-S941)/Projection!$C$4-Projection!$J$21)*EXP($C$5+SQRT($C$4)*J941)^0.5</f>
        <v/>
      </c>
      <c r="U941" s="17">
        <f>T941*EXP($C$5+SQRT($C$4)*K941)+(Projection!$K$20+MAX(0,Projection!$J$24-T941)/Projection!$C$4-Projection!$K$21)*EXP($C$5+SQRT($C$4)*K941)^0.5</f>
        <v/>
      </c>
      <c r="V941" s="17">
        <f>U941*EXP($C$5+SQRT($C$4)*L941)+(Projection!$L$20+MAX(0,Projection!$K$24-U941)/Projection!$C$4-Projection!$L$21)*EXP($C$5+SQRT($C$4)*L941)^0.5</f>
        <v/>
      </c>
      <c r="W941" s="13">
        <f>M941/Projection!$C$24</f>
        <v/>
      </c>
      <c r="X941" s="13">
        <f>N941/Projection!$D$24</f>
        <v/>
      </c>
      <c r="Y941" s="13">
        <f>O941/Projection!$E$24</f>
        <v/>
      </c>
      <c r="Z941" s="13">
        <f>P941/Projection!$F$24</f>
        <v/>
      </c>
      <c r="AA941" s="13">
        <f>Q941/Projection!$G$24</f>
        <v/>
      </c>
      <c r="AB941" s="13">
        <f>R941/Projection!$H$24</f>
        <v/>
      </c>
      <c r="AC941" s="13">
        <f>S941/Projection!$I$24</f>
        <v/>
      </c>
      <c r="AD941" s="13">
        <f>T941/Projection!$J$24</f>
        <v/>
      </c>
      <c r="AE941" s="13">
        <f>U941/Projection!$K$24</f>
        <v/>
      </c>
      <c r="AF941" s="13">
        <f>V941/Projection!$L$24</f>
        <v/>
      </c>
      <c r="AG941" s="13">
        <f>MIN(W941:AF941)</f>
        <v/>
      </c>
    </row>
    <row r="942">
      <c r="B942" s="2" t="n">
        <v>929</v>
      </c>
      <c r="C942" s="20" t="n">
        <v>-0.855791</v>
      </c>
      <c r="D942" s="20" t="n">
        <v>-0.571426</v>
      </c>
      <c r="E942" s="20" t="n">
        <v>-0.630456</v>
      </c>
      <c r="F942" s="20" t="n">
        <v>-0.153055</v>
      </c>
      <c r="G942" s="20" t="n">
        <v>-0.293749</v>
      </c>
      <c r="H942" s="20" t="n">
        <v>0.478399</v>
      </c>
      <c r="I942" s="20" t="n">
        <v>0.388866</v>
      </c>
      <c r="J942" s="20" t="n">
        <v>1.789058</v>
      </c>
      <c r="K942" s="20" t="n">
        <v>0.100643</v>
      </c>
      <c r="L942" s="20" t="n">
        <v>-2.056854</v>
      </c>
      <c r="M942" s="17">
        <f>Projection!$C$13*EXP($C$5+SQRT($C$4)*C942)+(Projection!$C$20+MAX(0,Projection!$C$14-Projection!$C$13)/Projection!$C$4-Projection!$C$21)*EXP($C$5+SQRT($C$4)*C942)^0.5</f>
        <v/>
      </c>
      <c r="N942" s="17">
        <f>M942*EXP($C$5+SQRT($C$4)*D942)+(Projection!$D$20+MAX(0,Projection!$C$24-M942)/Projection!$C$4-Projection!$D$21)*EXP($C$5+SQRT($C$4)*D942)^0.5</f>
        <v/>
      </c>
      <c r="O942" s="17">
        <f>N942*EXP($C$5+SQRT($C$4)*E942)+(Projection!$E$20+MAX(0,Projection!$D$24-N942)/Projection!$C$4-Projection!$E$21)*EXP($C$5+SQRT($C$4)*E942)^0.5</f>
        <v/>
      </c>
      <c r="P942" s="17">
        <f>O942*EXP($C$5+SQRT($C$4)*F942)+(Projection!$F$20+MAX(0,Projection!$E$24-O942)/Projection!$C$4-Projection!$F$21)*EXP($C$5+SQRT($C$4)*F942)^0.5</f>
        <v/>
      </c>
      <c r="Q942" s="17">
        <f>P942*EXP($C$5+SQRT($C$4)*G942)+(Projection!$G$20+MAX(0,Projection!$F$24-P942)/Projection!$C$4-Projection!$G$21)*EXP($C$5+SQRT($C$4)*G942)^0.5</f>
        <v/>
      </c>
      <c r="R942" s="17">
        <f>Q942*EXP($C$5+SQRT($C$4)*H942)+(Projection!$H$20+MAX(0,Projection!$G$24-Q942)/Projection!$C$4-Projection!$H$21)*EXP($C$5+SQRT($C$4)*H942)^0.5</f>
        <v/>
      </c>
      <c r="S942" s="17">
        <f>R942*EXP($C$5+SQRT($C$4)*I942)+(Projection!$I$20+MAX(0,Projection!$H$24-R942)/Projection!$C$4-Projection!$I$21)*EXP($C$5+SQRT($C$4)*I942)^0.5</f>
        <v/>
      </c>
      <c r="T942" s="17">
        <f>S942*EXP($C$5+SQRT($C$4)*J942)+(Projection!$J$20+MAX(0,Projection!$I$24-S942)/Projection!$C$4-Projection!$J$21)*EXP($C$5+SQRT($C$4)*J942)^0.5</f>
        <v/>
      </c>
      <c r="U942" s="17">
        <f>T942*EXP($C$5+SQRT($C$4)*K942)+(Projection!$K$20+MAX(0,Projection!$J$24-T942)/Projection!$C$4-Projection!$K$21)*EXP($C$5+SQRT($C$4)*K942)^0.5</f>
        <v/>
      </c>
      <c r="V942" s="17">
        <f>U942*EXP($C$5+SQRT($C$4)*L942)+(Projection!$L$20+MAX(0,Projection!$K$24-U942)/Projection!$C$4-Projection!$L$21)*EXP($C$5+SQRT($C$4)*L942)^0.5</f>
        <v/>
      </c>
      <c r="W942" s="13">
        <f>M942/Projection!$C$24</f>
        <v/>
      </c>
      <c r="X942" s="13">
        <f>N942/Projection!$D$24</f>
        <v/>
      </c>
      <c r="Y942" s="13">
        <f>O942/Projection!$E$24</f>
        <v/>
      </c>
      <c r="Z942" s="13">
        <f>P942/Projection!$F$24</f>
        <v/>
      </c>
      <c r="AA942" s="13">
        <f>Q942/Projection!$G$24</f>
        <v/>
      </c>
      <c r="AB942" s="13">
        <f>R942/Projection!$H$24</f>
        <v/>
      </c>
      <c r="AC942" s="13">
        <f>S942/Projection!$I$24</f>
        <v/>
      </c>
      <c r="AD942" s="13">
        <f>T942/Projection!$J$24</f>
        <v/>
      </c>
      <c r="AE942" s="13">
        <f>U942/Projection!$K$24</f>
        <v/>
      </c>
      <c r="AF942" s="13">
        <f>V942/Projection!$L$24</f>
        <v/>
      </c>
      <c r="AG942" s="13">
        <f>MIN(W942:AF942)</f>
        <v/>
      </c>
    </row>
    <row r="943">
      <c r="B943" s="2" t="n">
        <v>930</v>
      </c>
      <c r="C943" s="20" t="n">
        <v>-1.262984</v>
      </c>
      <c r="D943" s="20" t="n">
        <v>1.408275</v>
      </c>
      <c r="E943" s="20" t="n">
        <v>-0.939242</v>
      </c>
      <c r="F943" s="20" t="n">
        <v>-0.71576</v>
      </c>
      <c r="G943" s="20" t="n">
        <v>0.9697249999999999</v>
      </c>
      <c r="H943" s="20" t="n">
        <v>0.169961</v>
      </c>
      <c r="I943" s="20" t="n">
        <v>-1.098181</v>
      </c>
      <c r="J943" s="20" t="n">
        <v>0.093863</v>
      </c>
      <c r="K943" s="20" t="n">
        <v>0.460172</v>
      </c>
      <c r="L943" s="20" t="n">
        <v>2.051014</v>
      </c>
      <c r="M943" s="17">
        <f>Projection!$C$13*EXP($C$5+SQRT($C$4)*C943)+(Projection!$C$20+MAX(0,Projection!$C$14-Projection!$C$13)/Projection!$C$4-Projection!$C$21)*EXP($C$5+SQRT($C$4)*C943)^0.5</f>
        <v/>
      </c>
      <c r="N943" s="17">
        <f>M943*EXP($C$5+SQRT($C$4)*D943)+(Projection!$D$20+MAX(0,Projection!$C$24-M943)/Projection!$C$4-Projection!$D$21)*EXP($C$5+SQRT($C$4)*D943)^0.5</f>
        <v/>
      </c>
      <c r="O943" s="17">
        <f>N943*EXP($C$5+SQRT($C$4)*E943)+(Projection!$E$20+MAX(0,Projection!$D$24-N943)/Projection!$C$4-Projection!$E$21)*EXP($C$5+SQRT($C$4)*E943)^0.5</f>
        <v/>
      </c>
      <c r="P943" s="17">
        <f>O943*EXP($C$5+SQRT($C$4)*F943)+(Projection!$F$20+MAX(0,Projection!$E$24-O943)/Projection!$C$4-Projection!$F$21)*EXP($C$5+SQRT($C$4)*F943)^0.5</f>
        <v/>
      </c>
      <c r="Q943" s="17">
        <f>P943*EXP($C$5+SQRT($C$4)*G943)+(Projection!$G$20+MAX(0,Projection!$F$24-P943)/Projection!$C$4-Projection!$G$21)*EXP($C$5+SQRT($C$4)*G943)^0.5</f>
        <v/>
      </c>
      <c r="R943" s="17">
        <f>Q943*EXP($C$5+SQRT($C$4)*H943)+(Projection!$H$20+MAX(0,Projection!$G$24-Q943)/Projection!$C$4-Projection!$H$21)*EXP($C$5+SQRT($C$4)*H943)^0.5</f>
        <v/>
      </c>
      <c r="S943" s="17">
        <f>R943*EXP($C$5+SQRT($C$4)*I943)+(Projection!$I$20+MAX(0,Projection!$H$24-R943)/Projection!$C$4-Projection!$I$21)*EXP($C$5+SQRT($C$4)*I943)^0.5</f>
        <v/>
      </c>
      <c r="T943" s="17">
        <f>S943*EXP($C$5+SQRT($C$4)*J943)+(Projection!$J$20+MAX(0,Projection!$I$24-S943)/Projection!$C$4-Projection!$J$21)*EXP($C$5+SQRT($C$4)*J943)^0.5</f>
        <v/>
      </c>
      <c r="U943" s="17">
        <f>T943*EXP($C$5+SQRT($C$4)*K943)+(Projection!$K$20+MAX(0,Projection!$J$24-T943)/Projection!$C$4-Projection!$K$21)*EXP($C$5+SQRT($C$4)*K943)^0.5</f>
        <v/>
      </c>
      <c r="V943" s="17">
        <f>U943*EXP($C$5+SQRT($C$4)*L943)+(Projection!$L$20+MAX(0,Projection!$K$24-U943)/Projection!$C$4-Projection!$L$21)*EXP($C$5+SQRT($C$4)*L943)^0.5</f>
        <v/>
      </c>
      <c r="W943" s="13">
        <f>M943/Projection!$C$24</f>
        <v/>
      </c>
      <c r="X943" s="13">
        <f>N943/Projection!$D$24</f>
        <v/>
      </c>
      <c r="Y943" s="13">
        <f>O943/Projection!$E$24</f>
        <v/>
      </c>
      <c r="Z943" s="13">
        <f>P943/Projection!$F$24</f>
        <v/>
      </c>
      <c r="AA943" s="13">
        <f>Q943/Projection!$G$24</f>
        <v/>
      </c>
      <c r="AB943" s="13">
        <f>R943/Projection!$H$24</f>
        <v/>
      </c>
      <c r="AC943" s="13">
        <f>S943/Projection!$I$24</f>
        <v/>
      </c>
      <c r="AD943" s="13">
        <f>T943/Projection!$J$24</f>
        <v/>
      </c>
      <c r="AE943" s="13">
        <f>U943/Projection!$K$24</f>
        <v/>
      </c>
      <c r="AF943" s="13">
        <f>V943/Projection!$L$24</f>
        <v/>
      </c>
      <c r="AG943" s="13">
        <f>MIN(W943:AF943)</f>
        <v/>
      </c>
    </row>
    <row r="944">
      <c r="B944" s="2" t="n">
        <v>931</v>
      </c>
      <c r="C944" s="20" t="n">
        <v>-0.420143</v>
      </c>
      <c r="D944" s="20" t="n">
        <v>-0.8185480000000001</v>
      </c>
      <c r="E944" s="20" t="n">
        <v>0.255492</v>
      </c>
      <c r="F944" s="20" t="n">
        <v>0.376204</v>
      </c>
      <c r="G944" s="20" t="n">
        <v>0.044664</v>
      </c>
      <c r="H944" s="20" t="n">
        <v>-0.432174</v>
      </c>
      <c r="I944" s="20" t="n">
        <v>0.182925</v>
      </c>
      <c r="J944" s="20" t="n">
        <v>0.260689</v>
      </c>
      <c r="K944" s="20" t="n">
        <v>-0.353897</v>
      </c>
      <c r="L944" s="20" t="n">
        <v>-1.499136</v>
      </c>
      <c r="M944" s="17">
        <f>Projection!$C$13*EXP($C$5+SQRT($C$4)*C944)+(Projection!$C$20+MAX(0,Projection!$C$14-Projection!$C$13)/Projection!$C$4-Projection!$C$21)*EXP($C$5+SQRT($C$4)*C944)^0.5</f>
        <v/>
      </c>
      <c r="N944" s="17">
        <f>M944*EXP($C$5+SQRT($C$4)*D944)+(Projection!$D$20+MAX(0,Projection!$C$24-M944)/Projection!$C$4-Projection!$D$21)*EXP($C$5+SQRT($C$4)*D944)^0.5</f>
        <v/>
      </c>
      <c r="O944" s="17">
        <f>N944*EXP($C$5+SQRT($C$4)*E944)+(Projection!$E$20+MAX(0,Projection!$D$24-N944)/Projection!$C$4-Projection!$E$21)*EXP($C$5+SQRT($C$4)*E944)^0.5</f>
        <v/>
      </c>
      <c r="P944" s="17">
        <f>O944*EXP($C$5+SQRT($C$4)*F944)+(Projection!$F$20+MAX(0,Projection!$E$24-O944)/Projection!$C$4-Projection!$F$21)*EXP($C$5+SQRT($C$4)*F944)^0.5</f>
        <v/>
      </c>
      <c r="Q944" s="17">
        <f>P944*EXP($C$5+SQRT($C$4)*G944)+(Projection!$G$20+MAX(0,Projection!$F$24-P944)/Projection!$C$4-Projection!$G$21)*EXP($C$5+SQRT($C$4)*G944)^0.5</f>
        <v/>
      </c>
      <c r="R944" s="17">
        <f>Q944*EXP($C$5+SQRT($C$4)*H944)+(Projection!$H$20+MAX(0,Projection!$G$24-Q944)/Projection!$C$4-Projection!$H$21)*EXP($C$5+SQRT($C$4)*H944)^0.5</f>
        <v/>
      </c>
      <c r="S944" s="17">
        <f>R944*EXP($C$5+SQRT($C$4)*I944)+(Projection!$I$20+MAX(0,Projection!$H$24-R944)/Projection!$C$4-Projection!$I$21)*EXP($C$5+SQRT($C$4)*I944)^0.5</f>
        <v/>
      </c>
      <c r="T944" s="17">
        <f>S944*EXP($C$5+SQRT($C$4)*J944)+(Projection!$J$20+MAX(0,Projection!$I$24-S944)/Projection!$C$4-Projection!$J$21)*EXP($C$5+SQRT($C$4)*J944)^0.5</f>
        <v/>
      </c>
      <c r="U944" s="17">
        <f>T944*EXP($C$5+SQRT($C$4)*K944)+(Projection!$K$20+MAX(0,Projection!$J$24-T944)/Projection!$C$4-Projection!$K$21)*EXP($C$5+SQRT($C$4)*K944)^0.5</f>
        <v/>
      </c>
      <c r="V944" s="17">
        <f>U944*EXP($C$5+SQRT($C$4)*L944)+(Projection!$L$20+MAX(0,Projection!$K$24-U944)/Projection!$C$4-Projection!$L$21)*EXP($C$5+SQRT($C$4)*L944)^0.5</f>
        <v/>
      </c>
      <c r="W944" s="13">
        <f>M944/Projection!$C$24</f>
        <v/>
      </c>
      <c r="X944" s="13">
        <f>N944/Projection!$D$24</f>
        <v/>
      </c>
      <c r="Y944" s="13">
        <f>O944/Projection!$E$24</f>
        <v/>
      </c>
      <c r="Z944" s="13">
        <f>P944/Projection!$F$24</f>
        <v/>
      </c>
      <c r="AA944" s="13">
        <f>Q944/Projection!$G$24</f>
        <v/>
      </c>
      <c r="AB944" s="13">
        <f>R944/Projection!$H$24</f>
        <v/>
      </c>
      <c r="AC944" s="13">
        <f>S944/Projection!$I$24</f>
        <v/>
      </c>
      <c r="AD944" s="13">
        <f>T944/Projection!$J$24</f>
        <v/>
      </c>
      <c r="AE944" s="13">
        <f>U944/Projection!$K$24</f>
        <v/>
      </c>
      <c r="AF944" s="13">
        <f>V944/Projection!$L$24</f>
        <v/>
      </c>
      <c r="AG944" s="13">
        <f>MIN(W944:AF944)</f>
        <v/>
      </c>
    </row>
    <row r="945">
      <c r="B945" s="2" t="n">
        <v>932</v>
      </c>
      <c r="C945" s="20" t="n">
        <v>1.323806</v>
      </c>
      <c r="D945" s="20" t="n">
        <v>1.701705</v>
      </c>
      <c r="E945" s="20" t="n">
        <v>-0.098411</v>
      </c>
      <c r="F945" s="20" t="n">
        <v>1.958722</v>
      </c>
      <c r="G945" s="20" t="n">
        <v>-0.073461</v>
      </c>
      <c r="H945" s="20" t="n">
        <v>-1.750836</v>
      </c>
      <c r="I945" s="20" t="n">
        <v>-0.017097</v>
      </c>
      <c r="J945" s="20" t="n">
        <v>1.809191</v>
      </c>
      <c r="K945" s="20" t="n">
        <v>0.477979</v>
      </c>
      <c r="L945" s="20" t="n">
        <v>-0.6490320000000001</v>
      </c>
      <c r="M945" s="17">
        <f>Projection!$C$13*EXP($C$5+SQRT($C$4)*C945)+(Projection!$C$20+MAX(0,Projection!$C$14-Projection!$C$13)/Projection!$C$4-Projection!$C$21)*EXP($C$5+SQRT($C$4)*C945)^0.5</f>
        <v/>
      </c>
      <c r="N945" s="17">
        <f>M945*EXP($C$5+SQRT($C$4)*D945)+(Projection!$D$20+MAX(0,Projection!$C$24-M945)/Projection!$C$4-Projection!$D$21)*EXP($C$5+SQRT($C$4)*D945)^0.5</f>
        <v/>
      </c>
      <c r="O945" s="17">
        <f>N945*EXP($C$5+SQRT($C$4)*E945)+(Projection!$E$20+MAX(0,Projection!$D$24-N945)/Projection!$C$4-Projection!$E$21)*EXP($C$5+SQRT($C$4)*E945)^0.5</f>
        <v/>
      </c>
      <c r="P945" s="17">
        <f>O945*EXP($C$5+SQRT($C$4)*F945)+(Projection!$F$20+MAX(0,Projection!$E$24-O945)/Projection!$C$4-Projection!$F$21)*EXP($C$5+SQRT($C$4)*F945)^0.5</f>
        <v/>
      </c>
      <c r="Q945" s="17">
        <f>P945*EXP($C$5+SQRT($C$4)*G945)+(Projection!$G$20+MAX(0,Projection!$F$24-P945)/Projection!$C$4-Projection!$G$21)*EXP($C$5+SQRT($C$4)*G945)^0.5</f>
        <v/>
      </c>
      <c r="R945" s="17">
        <f>Q945*EXP($C$5+SQRT($C$4)*H945)+(Projection!$H$20+MAX(0,Projection!$G$24-Q945)/Projection!$C$4-Projection!$H$21)*EXP($C$5+SQRT($C$4)*H945)^0.5</f>
        <v/>
      </c>
      <c r="S945" s="17">
        <f>R945*EXP($C$5+SQRT($C$4)*I945)+(Projection!$I$20+MAX(0,Projection!$H$24-R945)/Projection!$C$4-Projection!$I$21)*EXP($C$5+SQRT($C$4)*I945)^0.5</f>
        <v/>
      </c>
      <c r="T945" s="17">
        <f>S945*EXP($C$5+SQRT($C$4)*J945)+(Projection!$J$20+MAX(0,Projection!$I$24-S945)/Projection!$C$4-Projection!$J$21)*EXP($C$5+SQRT($C$4)*J945)^0.5</f>
        <v/>
      </c>
      <c r="U945" s="17">
        <f>T945*EXP($C$5+SQRT($C$4)*K945)+(Projection!$K$20+MAX(0,Projection!$J$24-T945)/Projection!$C$4-Projection!$K$21)*EXP($C$5+SQRT($C$4)*K945)^0.5</f>
        <v/>
      </c>
      <c r="V945" s="17">
        <f>U945*EXP($C$5+SQRT($C$4)*L945)+(Projection!$L$20+MAX(0,Projection!$K$24-U945)/Projection!$C$4-Projection!$L$21)*EXP($C$5+SQRT($C$4)*L945)^0.5</f>
        <v/>
      </c>
      <c r="W945" s="13">
        <f>M945/Projection!$C$24</f>
        <v/>
      </c>
      <c r="X945" s="13">
        <f>N945/Projection!$D$24</f>
        <v/>
      </c>
      <c r="Y945" s="13">
        <f>O945/Projection!$E$24</f>
        <v/>
      </c>
      <c r="Z945" s="13">
        <f>P945/Projection!$F$24</f>
        <v/>
      </c>
      <c r="AA945" s="13">
        <f>Q945/Projection!$G$24</f>
        <v/>
      </c>
      <c r="AB945" s="13">
        <f>R945/Projection!$H$24</f>
        <v/>
      </c>
      <c r="AC945" s="13">
        <f>S945/Projection!$I$24</f>
        <v/>
      </c>
      <c r="AD945" s="13">
        <f>T945/Projection!$J$24</f>
        <v/>
      </c>
      <c r="AE945" s="13">
        <f>U945/Projection!$K$24</f>
        <v/>
      </c>
      <c r="AF945" s="13">
        <f>V945/Projection!$L$24</f>
        <v/>
      </c>
      <c r="AG945" s="13">
        <f>MIN(W945:AF945)</f>
        <v/>
      </c>
    </row>
    <row r="946">
      <c r="B946" s="2" t="n">
        <v>933</v>
      </c>
      <c r="C946" s="20" t="n">
        <v>-0.060928</v>
      </c>
      <c r="D946" s="20" t="n">
        <v>-0.207758</v>
      </c>
      <c r="E946" s="20" t="n">
        <v>0.211326</v>
      </c>
      <c r="F946" s="20" t="n">
        <v>0.506873</v>
      </c>
      <c r="G946" s="20" t="n">
        <v>1.925092</v>
      </c>
      <c r="H946" s="20" t="n">
        <v>-0.634524</v>
      </c>
      <c r="I946" s="20" t="n">
        <v>0.545943</v>
      </c>
      <c r="J946" s="20" t="n">
        <v>-2.509427</v>
      </c>
      <c r="K946" s="20" t="n">
        <v>-0.188067</v>
      </c>
      <c r="L946" s="20" t="n">
        <v>0.706021</v>
      </c>
      <c r="M946" s="17">
        <f>Projection!$C$13*EXP($C$5+SQRT($C$4)*C946)+(Projection!$C$20+MAX(0,Projection!$C$14-Projection!$C$13)/Projection!$C$4-Projection!$C$21)*EXP($C$5+SQRT($C$4)*C946)^0.5</f>
        <v/>
      </c>
      <c r="N946" s="17">
        <f>M946*EXP($C$5+SQRT($C$4)*D946)+(Projection!$D$20+MAX(0,Projection!$C$24-M946)/Projection!$C$4-Projection!$D$21)*EXP($C$5+SQRT($C$4)*D946)^0.5</f>
        <v/>
      </c>
      <c r="O946" s="17">
        <f>N946*EXP($C$5+SQRT($C$4)*E946)+(Projection!$E$20+MAX(0,Projection!$D$24-N946)/Projection!$C$4-Projection!$E$21)*EXP($C$5+SQRT($C$4)*E946)^0.5</f>
        <v/>
      </c>
      <c r="P946" s="17">
        <f>O946*EXP($C$5+SQRT($C$4)*F946)+(Projection!$F$20+MAX(0,Projection!$E$24-O946)/Projection!$C$4-Projection!$F$21)*EXP($C$5+SQRT($C$4)*F946)^0.5</f>
        <v/>
      </c>
      <c r="Q946" s="17">
        <f>P946*EXP($C$5+SQRT($C$4)*G946)+(Projection!$G$20+MAX(0,Projection!$F$24-P946)/Projection!$C$4-Projection!$G$21)*EXP($C$5+SQRT($C$4)*G946)^0.5</f>
        <v/>
      </c>
      <c r="R946" s="17">
        <f>Q946*EXP($C$5+SQRT($C$4)*H946)+(Projection!$H$20+MAX(0,Projection!$G$24-Q946)/Projection!$C$4-Projection!$H$21)*EXP($C$5+SQRT($C$4)*H946)^0.5</f>
        <v/>
      </c>
      <c r="S946" s="17">
        <f>R946*EXP($C$5+SQRT($C$4)*I946)+(Projection!$I$20+MAX(0,Projection!$H$24-R946)/Projection!$C$4-Projection!$I$21)*EXP($C$5+SQRT($C$4)*I946)^0.5</f>
        <v/>
      </c>
      <c r="T946" s="17">
        <f>S946*EXP($C$5+SQRT($C$4)*J946)+(Projection!$J$20+MAX(0,Projection!$I$24-S946)/Projection!$C$4-Projection!$J$21)*EXP($C$5+SQRT($C$4)*J946)^0.5</f>
        <v/>
      </c>
      <c r="U946" s="17">
        <f>T946*EXP($C$5+SQRT($C$4)*K946)+(Projection!$K$20+MAX(0,Projection!$J$24-T946)/Projection!$C$4-Projection!$K$21)*EXP($C$5+SQRT($C$4)*K946)^0.5</f>
        <v/>
      </c>
      <c r="V946" s="17">
        <f>U946*EXP($C$5+SQRT($C$4)*L946)+(Projection!$L$20+MAX(0,Projection!$K$24-U946)/Projection!$C$4-Projection!$L$21)*EXP($C$5+SQRT($C$4)*L946)^0.5</f>
        <v/>
      </c>
      <c r="W946" s="13">
        <f>M946/Projection!$C$24</f>
        <v/>
      </c>
      <c r="X946" s="13">
        <f>N946/Projection!$D$24</f>
        <v/>
      </c>
      <c r="Y946" s="13">
        <f>O946/Projection!$E$24</f>
        <v/>
      </c>
      <c r="Z946" s="13">
        <f>P946/Projection!$F$24</f>
        <v/>
      </c>
      <c r="AA946" s="13">
        <f>Q946/Projection!$G$24</f>
        <v/>
      </c>
      <c r="AB946" s="13">
        <f>R946/Projection!$H$24</f>
        <v/>
      </c>
      <c r="AC946" s="13">
        <f>S946/Projection!$I$24</f>
        <v/>
      </c>
      <c r="AD946" s="13">
        <f>T946/Projection!$J$24</f>
        <v/>
      </c>
      <c r="AE946" s="13">
        <f>U946/Projection!$K$24</f>
        <v/>
      </c>
      <c r="AF946" s="13">
        <f>V946/Projection!$L$24</f>
        <v/>
      </c>
      <c r="AG946" s="13">
        <f>MIN(W946:AF946)</f>
        <v/>
      </c>
    </row>
    <row r="947">
      <c r="B947" s="2" t="n">
        <v>934</v>
      </c>
      <c r="C947" s="20" t="n">
        <v>0.846058</v>
      </c>
      <c r="D947" s="20" t="n">
        <v>0.506286</v>
      </c>
      <c r="E947" s="20" t="n">
        <v>0.7994869999999999</v>
      </c>
      <c r="F947" s="20" t="n">
        <v>-1.923767</v>
      </c>
      <c r="G947" s="20" t="n">
        <v>0.889549</v>
      </c>
      <c r="H947" s="20" t="n">
        <v>0.047491</v>
      </c>
      <c r="I947" s="20" t="n">
        <v>-0.7420060000000001</v>
      </c>
      <c r="J947" s="20" t="n">
        <v>0.8033439999999999</v>
      </c>
      <c r="K947" s="20" t="n">
        <v>1.33459</v>
      </c>
      <c r="L947" s="20" t="n">
        <v>0.993391</v>
      </c>
      <c r="M947" s="17">
        <f>Projection!$C$13*EXP($C$5+SQRT($C$4)*C947)+(Projection!$C$20+MAX(0,Projection!$C$14-Projection!$C$13)/Projection!$C$4-Projection!$C$21)*EXP($C$5+SQRT($C$4)*C947)^0.5</f>
        <v/>
      </c>
      <c r="N947" s="17">
        <f>M947*EXP($C$5+SQRT($C$4)*D947)+(Projection!$D$20+MAX(0,Projection!$C$24-M947)/Projection!$C$4-Projection!$D$21)*EXP($C$5+SQRT($C$4)*D947)^0.5</f>
        <v/>
      </c>
      <c r="O947" s="17">
        <f>N947*EXP($C$5+SQRT($C$4)*E947)+(Projection!$E$20+MAX(0,Projection!$D$24-N947)/Projection!$C$4-Projection!$E$21)*EXP($C$5+SQRT($C$4)*E947)^0.5</f>
        <v/>
      </c>
      <c r="P947" s="17">
        <f>O947*EXP($C$5+SQRT($C$4)*F947)+(Projection!$F$20+MAX(0,Projection!$E$24-O947)/Projection!$C$4-Projection!$F$21)*EXP($C$5+SQRT($C$4)*F947)^0.5</f>
        <v/>
      </c>
      <c r="Q947" s="17">
        <f>P947*EXP($C$5+SQRT($C$4)*G947)+(Projection!$G$20+MAX(0,Projection!$F$24-P947)/Projection!$C$4-Projection!$G$21)*EXP($C$5+SQRT($C$4)*G947)^0.5</f>
        <v/>
      </c>
      <c r="R947" s="17">
        <f>Q947*EXP($C$5+SQRT($C$4)*H947)+(Projection!$H$20+MAX(0,Projection!$G$24-Q947)/Projection!$C$4-Projection!$H$21)*EXP($C$5+SQRT($C$4)*H947)^0.5</f>
        <v/>
      </c>
      <c r="S947" s="17">
        <f>R947*EXP($C$5+SQRT($C$4)*I947)+(Projection!$I$20+MAX(0,Projection!$H$24-R947)/Projection!$C$4-Projection!$I$21)*EXP($C$5+SQRT($C$4)*I947)^0.5</f>
        <v/>
      </c>
      <c r="T947" s="17">
        <f>S947*EXP($C$5+SQRT($C$4)*J947)+(Projection!$J$20+MAX(0,Projection!$I$24-S947)/Projection!$C$4-Projection!$J$21)*EXP($C$5+SQRT($C$4)*J947)^0.5</f>
        <v/>
      </c>
      <c r="U947" s="17">
        <f>T947*EXP($C$5+SQRT($C$4)*K947)+(Projection!$K$20+MAX(0,Projection!$J$24-T947)/Projection!$C$4-Projection!$K$21)*EXP($C$5+SQRT($C$4)*K947)^0.5</f>
        <v/>
      </c>
      <c r="V947" s="17">
        <f>U947*EXP($C$5+SQRT($C$4)*L947)+(Projection!$L$20+MAX(0,Projection!$K$24-U947)/Projection!$C$4-Projection!$L$21)*EXP($C$5+SQRT($C$4)*L947)^0.5</f>
        <v/>
      </c>
      <c r="W947" s="13">
        <f>M947/Projection!$C$24</f>
        <v/>
      </c>
      <c r="X947" s="13">
        <f>N947/Projection!$D$24</f>
        <v/>
      </c>
      <c r="Y947" s="13">
        <f>O947/Projection!$E$24</f>
        <v/>
      </c>
      <c r="Z947" s="13">
        <f>P947/Projection!$F$24</f>
        <v/>
      </c>
      <c r="AA947" s="13">
        <f>Q947/Projection!$G$24</f>
        <v/>
      </c>
      <c r="AB947" s="13">
        <f>R947/Projection!$H$24</f>
        <v/>
      </c>
      <c r="AC947" s="13">
        <f>S947/Projection!$I$24</f>
        <v/>
      </c>
      <c r="AD947" s="13">
        <f>T947/Projection!$J$24</f>
        <v/>
      </c>
      <c r="AE947" s="13">
        <f>U947/Projection!$K$24</f>
        <v/>
      </c>
      <c r="AF947" s="13">
        <f>V947/Projection!$L$24</f>
        <v/>
      </c>
      <c r="AG947" s="13">
        <f>MIN(W947:AF947)</f>
        <v/>
      </c>
    </row>
    <row r="948">
      <c r="B948" s="2" t="n">
        <v>935</v>
      </c>
      <c r="C948" s="20" t="n">
        <v>-0.902397</v>
      </c>
      <c r="D948" s="20" t="n">
        <v>-0.00194</v>
      </c>
      <c r="E948" s="20" t="n">
        <v>1.222081</v>
      </c>
      <c r="F948" s="20" t="n">
        <v>-0.136681</v>
      </c>
      <c r="G948" s="20" t="n">
        <v>-0.28853</v>
      </c>
      <c r="H948" s="20" t="n">
        <v>-1.028797</v>
      </c>
      <c r="I948" s="20" t="n">
        <v>-1.070339</v>
      </c>
      <c r="J948" s="20" t="n">
        <v>0.9849830000000001</v>
      </c>
      <c r="K948" s="20" t="n">
        <v>-1.947448</v>
      </c>
      <c r="L948" s="20" t="n">
        <v>1.160043</v>
      </c>
      <c r="M948" s="17">
        <f>Projection!$C$13*EXP($C$5+SQRT($C$4)*C948)+(Projection!$C$20+MAX(0,Projection!$C$14-Projection!$C$13)/Projection!$C$4-Projection!$C$21)*EXP($C$5+SQRT($C$4)*C948)^0.5</f>
        <v/>
      </c>
      <c r="N948" s="17">
        <f>M948*EXP($C$5+SQRT($C$4)*D948)+(Projection!$D$20+MAX(0,Projection!$C$24-M948)/Projection!$C$4-Projection!$D$21)*EXP($C$5+SQRT($C$4)*D948)^0.5</f>
        <v/>
      </c>
      <c r="O948" s="17">
        <f>N948*EXP($C$5+SQRT($C$4)*E948)+(Projection!$E$20+MAX(0,Projection!$D$24-N948)/Projection!$C$4-Projection!$E$21)*EXP($C$5+SQRT($C$4)*E948)^0.5</f>
        <v/>
      </c>
      <c r="P948" s="17">
        <f>O948*EXP($C$5+SQRT($C$4)*F948)+(Projection!$F$20+MAX(0,Projection!$E$24-O948)/Projection!$C$4-Projection!$F$21)*EXP($C$5+SQRT($C$4)*F948)^0.5</f>
        <v/>
      </c>
      <c r="Q948" s="17">
        <f>P948*EXP($C$5+SQRT($C$4)*G948)+(Projection!$G$20+MAX(0,Projection!$F$24-P948)/Projection!$C$4-Projection!$G$21)*EXP($C$5+SQRT($C$4)*G948)^0.5</f>
        <v/>
      </c>
      <c r="R948" s="17">
        <f>Q948*EXP($C$5+SQRT($C$4)*H948)+(Projection!$H$20+MAX(0,Projection!$G$24-Q948)/Projection!$C$4-Projection!$H$21)*EXP($C$5+SQRT($C$4)*H948)^0.5</f>
        <v/>
      </c>
      <c r="S948" s="17">
        <f>R948*EXP($C$5+SQRT($C$4)*I948)+(Projection!$I$20+MAX(0,Projection!$H$24-R948)/Projection!$C$4-Projection!$I$21)*EXP($C$5+SQRT($C$4)*I948)^0.5</f>
        <v/>
      </c>
      <c r="T948" s="17">
        <f>S948*EXP($C$5+SQRT($C$4)*J948)+(Projection!$J$20+MAX(0,Projection!$I$24-S948)/Projection!$C$4-Projection!$J$21)*EXP($C$5+SQRT($C$4)*J948)^0.5</f>
        <v/>
      </c>
      <c r="U948" s="17">
        <f>T948*EXP($C$5+SQRT($C$4)*K948)+(Projection!$K$20+MAX(0,Projection!$J$24-T948)/Projection!$C$4-Projection!$K$21)*EXP($C$5+SQRT($C$4)*K948)^0.5</f>
        <v/>
      </c>
      <c r="V948" s="17">
        <f>U948*EXP($C$5+SQRT($C$4)*L948)+(Projection!$L$20+MAX(0,Projection!$K$24-U948)/Projection!$C$4-Projection!$L$21)*EXP($C$5+SQRT($C$4)*L948)^0.5</f>
        <v/>
      </c>
      <c r="W948" s="13">
        <f>M948/Projection!$C$24</f>
        <v/>
      </c>
      <c r="X948" s="13">
        <f>N948/Projection!$D$24</f>
        <v/>
      </c>
      <c r="Y948" s="13">
        <f>O948/Projection!$E$24</f>
        <v/>
      </c>
      <c r="Z948" s="13">
        <f>P948/Projection!$F$24</f>
        <v/>
      </c>
      <c r="AA948" s="13">
        <f>Q948/Projection!$G$24</f>
        <v/>
      </c>
      <c r="AB948" s="13">
        <f>R948/Projection!$H$24</f>
        <v/>
      </c>
      <c r="AC948" s="13">
        <f>S948/Projection!$I$24</f>
        <v/>
      </c>
      <c r="AD948" s="13">
        <f>T948/Projection!$J$24</f>
        <v/>
      </c>
      <c r="AE948" s="13">
        <f>U948/Projection!$K$24</f>
        <v/>
      </c>
      <c r="AF948" s="13">
        <f>V948/Projection!$L$24</f>
        <v/>
      </c>
      <c r="AG948" s="13">
        <f>MIN(W948:AF948)</f>
        <v/>
      </c>
    </row>
    <row r="949">
      <c r="B949" s="2" t="n">
        <v>936</v>
      </c>
      <c r="C949" s="20" t="n">
        <v>-0.764801</v>
      </c>
      <c r="D949" s="20" t="n">
        <v>-0.492473</v>
      </c>
      <c r="E949" s="20" t="n">
        <v>0.00389</v>
      </c>
      <c r="F949" s="20" t="n">
        <v>1.73443</v>
      </c>
      <c r="G949" s="20" t="n">
        <v>-0.441148</v>
      </c>
      <c r="H949" s="20" t="n">
        <v>1.120347</v>
      </c>
      <c r="I949" s="20" t="n">
        <v>-0.209131</v>
      </c>
      <c r="J949" s="20" t="n">
        <v>-0.410235</v>
      </c>
      <c r="K949" s="20" t="n">
        <v>-1.258564</v>
      </c>
      <c r="L949" s="20" t="n">
        <v>0.829969</v>
      </c>
      <c r="M949" s="17">
        <f>Projection!$C$13*EXP($C$5+SQRT($C$4)*C949)+(Projection!$C$20+MAX(0,Projection!$C$14-Projection!$C$13)/Projection!$C$4-Projection!$C$21)*EXP($C$5+SQRT($C$4)*C949)^0.5</f>
        <v/>
      </c>
      <c r="N949" s="17">
        <f>M949*EXP($C$5+SQRT($C$4)*D949)+(Projection!$D$20+MAX(0,Projection!$C$24-M949)/Projection!$C$4-Projection!$D$21)*EXP($C$5+SQRT($C$4)*D949)^0.5</f>
        <v/>
      </c>
      <c r="O949" s="17">
        <f>N949*EXP($C$5+SQRT($C$4)*E949)+(Projection!$E$20+MAX(0,Projection!$D$24-N949)/Projection!$C$4-Projection!$E$21)*EXP($C$5+SQRT($C$4)*E949)^0.5</f>
        <v/>
      </c>
      <c r="P949" s="17">
        <f>O949*EXP($C$5+SQRT($C$4)*F949)+(Projection!$F$20+MAX(0,Projection!$E$24-O949)/Projection!$C$4-Projection!$F$21)*EXP($C$5+SQRT($C$4)*F949)^0.5</f>
        <v/>
      </c>
      <c r="Q949" s="17">
        <f>P949*EXP($C$5+SQRT($C$4)*G949)+(Projection!$G$20+MAX(0,Projection!$F$24-P949)/Projection!$C$4-Projection!$G$21)*EXP($C$5+SQRT($C$4)*G949)^0.5</f>
        <v/>
      </c>
      <c r="R949" s="17">
        <f>Q949*EXP($C$5+SQRT($C$4)*H949)+(Projection!$H$20+MAX(0,Projection!$G$24-Q949)/Projection!$C$4-Projection!$H$21)*EXP($C$5+SQRT($C$4)*H949)^0.5</f>
        <v/>
      </c>
      <c r="S949" s="17">
        <f>R949*EXP($C$5+SQRT($C$4)*I949)+(Projection!$I$20+MAX(0,Projection!$H$24-R949)/Projection!$C$4-Projection!$I$21)*EXP($C$5+SQRT($C$4)*I949)^0.5</f>
        <v/>
      </c>
      <c r="T949" s="17">
        <f>S949*EXP($C$5+SQRT($C$4)*J949)+(Projection!$J$20+MAX(0,Projection!$I$24-S949)/Projection!$C$4-Projection!$J$21)*EXP($C$5+SQRT($C$4)*J949)^0.5</f>
        <v/>
      </c>
      <c r="U949" s="17">
        <f>T949*EXP($C$5+SQRT($C$4)*K949)+(Projection!$K$20+MAX(0,Projection!$J$24-T949)/Projection!$C$4-Projection!$K$21)*EXP($C$5+SQRT($C$4)*K949)^0.5</f>
        <v/>
      </c>
      <c r="V949" s="17">
        <f>U949*EXP($C$5+SQRT($C$4)*L949)+(Projection!$L$20+MAX(0,Projection!$K$24-U949)/Projection!$C$4-Projection!$L$21)*EXP($C$5+SQRT($C$4)*L949)^0.5</f>
        <v/>
      </c>
      <c r="W949" s="13">
        <f>M949/Projection!$C$24</f>
        <v/>
      </c>
      <c r="X949" s="13">
        <f>N949/Projection!$D$24</f>
        <v/>
      </c>
      <c r="Y949" s="13">
        <f>O949/Projection!$E$24</f>
        <v/>
      </c>
      <c r="Z949" s="13">
        <f>P949/Projection!$F$24</f>
        <v/>
      </c>
      <c r="AA949" s="13">
        <f>Q949/Projection!$G$24</f>
        <v/>
      </c>
      <c r="AB949" s="13">
        <f>R949/Projection!$H$24</f>
        <v/>
      </c>
      <c r="AC949" s="13">
        <f>S949/Projection!$I$24</f>
        <v/>
      </c>
      <c r="AD949" s="13">
        <f>T949/Projection!$J$24</f>
        <v/>
      </c>
      <c r="AE949" s="13">
        <f>U949/Projection!$K$24</f>
        <v/>
      </c>
      <c r="AF949" s="13">
        <f>V949/Projection!$L$24</f>
        <v/>
      </c>
      <c r="AG949" s="13">
        <f>MIN(W949:AF949)</f>
        <v/>
      </c>
    </row>
    <row r="950">
      <c r="B950" s="2" t="n">
        <v>937</v>
      </c>
      <c r="C950" s="20" t="n">
        <v>0.171728</v>
      </c>
      <c r="D950" s="20" t="n">
        <v>0.6540550000000001</v>
      </c>
      <c r="E950" s="20" t="n">
        <v>-0.190394</v>
      </c>
      <c r="F950" s="20" t="n">
        <v>-0.231152</v>
      </c>
      <c r="G950" s="20" t="n">
        <v>0.361096</v>
      </c>
      <c r="H950" s="20" t="n">
        <v>-0.441245</v>
      </c>
      <c r="I950" s="20" t="n">
        <v>1.402826</v>
      </c>
      <c r="J950" s="20" t="n">
        <v>-1.608406</v>
      </c>
      <c r="K950" s="20" t="n">
        <v>-1.09518</v>
      </c>
      <c r="L950" s="20" t="n">
        <v>0.54414</v>
      </c>
      <c r="M950" s="17">
        <f>Projection!$C$13*EXP($C$5+SQRT($C$4)*C950)+(Projection!$C$20+MAX(0,Projection!$C$14-Projection!$C$13)/Projection!$C$4-Projection!$C$21)*EXP($C$5+SQRT($C$4)*C950)^0.5</f>
        <v/>
      </c>
      <c r="N950" s="17">
        <f>M950*EXP($C$5+SQRT($C$4)*D950)+(Projection!$D$20+MAX(0,Projection!$C$24-M950)/Projection!$C$4-Projection!$D$21)*EXP($C$5+SQRT($C$4)*D950)^0.5</f>
        <v/>
      </c>
      <c r="O950" s="17">
        <f>N950*EXP($C$5+SQRT($C$4)*E950)+(Projection!$E$20+MAX(0,Projection!$D$24-N950)/Projection!$C$4-Projection!$E$21)*EXP($C$5+SQRT($C$4)*E950)^0.5</f>
        <v/>
      </c>
      <c r="P950" s="17">
        <f>O950*EXP($C$5+SQRT($C$4)*F950)+(Projection!$F$20+MAX(0,Projection!$E$24-O950)/Projection!$C$4-Projection!$F$21)*EXP($C$5+SQRT($C$4)*F950)^0.5</f>
        <v/>
      </c>
      <c r="Q950" s="17">
        <f>P950*EXP($C$5+SQRT($C$4)*G950)+(Projection!$G$20+MAX(0,Projection!$F$24-P950)/Projection!$C$4-Projection!$G$21)*EXP($C$5+SQRT($C$4)*G950)^0.5</f>
        <v/>
      </c>
      <c r="R950" s="17">
        <f>Q950*EXP($C$5+SQRT($C$4)*H950)+(Projection!$H$20+MAX(0,Projection!$G$24-Q950)/Projection!$C$4-Projection!$H$21)*EXP($C$5+SQRT($C$4)*H950)^0.5</f>
        <v/>
      </c>
      <c r="S950" s="17">
        <f>R950*EXP($C$5+SQRT($C$4)*I950)+(Projection!$I$20+MAX(0,Projection!$H$24-R950)/Projection!$C$4-Projection!$I$21)*EXP($C$5+SQRT($C$4)*I950)^0.5</f>
        <v/>
      </c>
      <c r="T950" s="17">
        <f>S950*EXP($C$5+SQRT($C$4)*J950)+(Projection!$J$20+MAX(0,Projection!$I$24-S950)/Projection!$C$4-Projection!$J$21)*EXP($C$5+SQRT($C$4)*J950)^0.5</f>
        <v/>
      </c>
      <c r="U950" s="17">
        <f>T950*EXP($C$5+SQRT($C$4)*K950)+(Projection!$K$20+MAX(0,Projection!$J$24-T950)/Projection!$C$4-Projection!$K$21)*EXP($C$5+SQRT($C$4)*K950)^0.5</f>
        <v/>
      </c>
      <c r="V950" s="17">
        <f>U950*EXP($C$5+SQRT($C$4)*L950)+(Projection!$L$20+MAX(0,Projection!$K$24-U950)/Projection!$C$4-Projection!$L$21)*EXP($C$5+SQRT($C$4)*L950)^0.5</f>
        <v/>
      </c>
      <c r="W950" s="13">
        <f>M950/Projection!$C$24</f>
        <v/>
      </c>
      <c r="X950" s="13">
        <f>N950/Projection!$D$24</f>
        <v/>
      </c>
      <c r="Y950" s="13">
        <f>O950/Projection!$E$24</f>
        <v/>
      </c>
      <c r="Z950" s="13">
        <f>P950/Projection!$F$24</f>
        <v/>
      </c>
      <c r="AA950" s="13">
        <f>Q950/Projection!$G$24</f>
        <v/>
      </c>
      <c r="AB950" s="13">
        <f>R950/Projection!$H$24</f>
        <v/>
      </c>
      <c r="AC950" s="13">
        <f>S950/Projection!$I$24</f>
        <v/>
      </c>
      <c r="AD950" s="13">
        <f>T950/Projection!$J$24</f>
        <v/>
      </c>
      <c r="AE950" s="13">
        <f>U950/Projection!$K$24</f>
        <v/>
      </c>
      <c r="AF950" s="13">
        <f>V950/Projection!$L$24</f>
        <v/>
      </c>
      <c r="AG950" s="13">
        <f>MIN(W950:AF950)</f>
        <v/>
      </c>
    </row>
    <row r="951">
      <c r="B951" s="2" t="n">
        <v>938</v>
      </c>
      <c r="C951" s="20" t="n">
        <v>-1.677279</v>
      </c>
      <c r="D951" s="20" t="n">
        <v>0.310099</v>
      </c>
      <c r="E951" s="20" t="n">
        <v>-0.553009</v>
      </c>
      <c r="F951" s="20" t="n">
        <v>-0.509172</v>
      </c>
      <c r="G951" s="20" t="n">
        <v>-0.779101</v>
      </c>
      <c r="H951" s="20" t="n">
        <v>-0.232977</v>
      </c>
      <c r="I951" s="20" t="n">
        <v>-0.128989</v>
      </c>
      <c r="J951" s="20" t="n">
        <v>-0.257191</v>
      </c>
      <c r="K951" s="20" t="n">
        <v>1.183024</v>
      </c>
      <c r="L951" s="20" t="n">
        <v>-0.253841</v>
      </c>
      <c r="M951" s="17">
        <f>Projection!$C$13*EXP($C$5+SQRT($C$4)*C951)+(Projection!$C$20+MAX(0,Projection!$C$14-Projection!$C$13)/Projection!$C$4-Projection!$C$21)*EXP($C$5+SQRT($C$4)*C951)^0.5</f>
        <v/>
      </c>
      <c r="N951" s="17">
        <f>M951*EXP($C$5+SQRT($C$4)*D951)+(Projection!$D$20+MAX(0,Projection!$C$24-M951)/Projection!$C$4-Projection!$D$21)*EXP($C$5+SQRT($C$4)*D951)^0.5</f>
        <v/>
      </c>
      <c r="O951" s="17">
        <f>N951*EXP($C$5+SQRT($C$4)*E951)+(Projection!$E$20+MAX(0,Projection!$D$24-N951)/Projection!$C$4-Projection!$E$21)*EXP($C$5+SQRT($C$4)*E951)^0.5</f>
        <v/>
      </c>
      <c r="P951" s="17">
        <f>O951*EXP($C$5+SQRT($C$4)*F951)+(Projection!$F$20+MAX(0,Projection!$E$24-O951)/Projection!$C$4-Projection!$F$21)*EXP($C$5+SQRT($C$4)*F951)^0.5</f>
        <v/>
      </c>
      <c r="Q951" s="17">
        <f>P951*EXP($C$5+SQRT($C$4)*G951)+(Projection!$G$20+MAX(0,Projection!$F$24-P951)/Projection!$C$4-Projection!$G$21)*EXP($C$5+SQRT($C$4)*G951)^0.5</f>
        <v/>
      </c>
      <c r="R951" s="17">
        <f>Q951*EXP($C$5+SQRT($C$4)*H951)+(Projection!$H$20+MAX(0,Projection!$G$24-Q951)/Projection!$C$4-Projection!$H$21)*EXP($C$5+SQRT($C$4)*H951)^0.5</f>
        <v/>
      </c>
      <c r="S951" s="17">
        <f>R951*EXP($C$5+SQRT($C$4)*I951)+(Projection!$I$20+MAX(0,Projection!$H$24-R951)/Projection!$C$4-Projection!$I$21)*EXP($C$5+SQRT($C$4)*I951)^0.5</f>
        <v/>
      </c>
      <c r="T951" s="17">
        <f>S951*EXP($C$5+SQRT($C$4)*J951)+(Projection!$J$20+MAX(0,Projection!$I$24-S951)/Projection!$C$4-Projection!$J$21)*EXP($C$5+SQRT($C$4)*J951)^0.5</f>
        <v/>
      </c>
      <c r="U951" s="17">
        <f>T951*EXP($C$5+SQRT($C$4)*K951)+(Projection!$K$20+MAX(0,Projection!$J$24-T951)/Projection!$C$4-Projection!$K$21)*EXP($C$5+SQRT($C$4)*K951)^0.5</f>
        <v/>
      </c>
      <c r="V951" s="17">
        <f>U951*EXP($C$5+SQRT($C$4)*L951)+(Projection!$L$20+MAX(0,Projection!$K$24-U951)/Projection!$C$4-Projection!$L$21)*EXP($C$5+SQRT($C$4)*L951)^0.5</f>
        <v/>
      </c>
      <c r="W951" s="13">
        <f>M951/Projection!$C$24</f>
        <v/>
      </c>
      <c r="X951" s="13">
        <f>N951/Projection!$D$24</f>
        <v/>
      </c>
      <c r="Y951" s="13">
        <f>O951/Projection!$E$24</f>
        <v/>
      </c>
      <c r="Z951" s="13">
        <f>P951/Projection!$F$24</f>
        <v/>
      </c>
      <c r="AA951" s="13">
        <f>Q951/Projection!$G$24</f>
        <v/>
      </c>
      <c r="AB951" s="13">
        <f>R951/Projection!$H$24</f>
        <v/>
      </c>
      <c r="AC951" s="13">
        <f>S951/Projection!$I$24</f>
        <v/>
      </c>
      <c r="AD951" s="13">
        <f>T951/Projection!$J$24</f>
        <v/>
      </c>
      <c r="AE951" s="13">
        <f>U951/Projection!$K$24</f>
        <v/>
      </c>
      <c r="AF951" s="13">
        <f>V951/Projection!$L$24</f>
        <v/>
      </c>
      <c r="AG951" s="13">
        <f>MIN(W951:AF951)</f>
        <v/>
      </c>
    </row>
    <row r="952">
      <c r="B952" s="2" t="n">
        <v>939</v>
      </c>
      <c r="C952" s="20" t="n">
        <v>-0.563533</v>
      </c>
      <c r="D952" s="20" t="n">
        <v>-0.813721</v>
      </c>
      <c r="E952" s="20" t="n">
        <v>0.6999030000000001</v>
      </c>
      <c r="F952" s="20" t="n">
        <v>-0.395718</v>
      </c>
      <c r="G952" s="20" t="n">
        <v>-1.308857</v>
      </c>
      <c r="H952" s="20" t="n">
        <v>0.549523</v>
      </c>
      <c r="I952" s="20" t="n">
        <v>-0.000321</v>
      </c>
      <c r="J952" s="20" t="n">
        <v>1.595822</v>
      </c>
      <c r="K952" s="20" t="n">
        <v>0.823967</v>
      </c>
      <c r="L952" s="20" t="n">
        <v>-0.496544</v>
      </c>
      <c r="M952" s="17">
        <f>Projection!$C$13*EXP($C$5+SQRT($C$4)*C952)+(Projection!$C$20+MAX(0,Projection!$C$14-Projection!$C$13)/Projection!$C$4-Projection!$C$21)*EXP($C$5+SQRT($C$4)*C952)^0.5</f>
        <v/>
      </c>
      <c r="N952" s="17">
        <f>M952*EXP($C$5+SQRT($C$4)*D952)+(Projection!$D$20+MAX(0,Projection!$C$24-M952)/Projection!$C$4-Projection!$D$21)*EXP($C$5+SQRT($C$4)*D952)^0.5</f>
        <v/>
      </c>
      <c r="O952" s="17">
        <f>N952*EXP($C$5+SQRT($C$4)*E952)+(Projection!$E$20+MAX(0,Projection!$D$24-N952)/Projection!$C$4-Projection!$E$21)*EXP($C$5+SQRT($C$4)*E952)^0.5</f>
        <v/>
      </c>
      <c r="P952" s="17">
        <f>O952*EXP($C$5+SQRT($C$4)*F952)+(Projection!$F$20+MAX(0,Projection!$E$24-O952)/Projection!$C$4-Projection!$F$21)*EXP($C$5+SQRT($C$4)*F952)^0.5</f>
        <v/>
      </c>
      <c r="Q952" s="17">
        <f>P952*EXP($C$5+SQRT($C$4)*G952)+(Projection!$G$20+MAX(0,Projection!$F$24-P952)/Projection!$C$4-Projection!$G$21)*EXP($C$5+SQRT($C$4)*G952)^0.5</f>
        <v/>
      </c>
      <c r="R952" s="17">
        <f>Q952*EXP($C$5+SQRT($C$4)*H952)+(Projection!$H$20+MAX(0,Projection!$G$24-Q952)/Projection!$C$4-Projection!$H$21)*EXP($C$5+SQRT($C$4)*H952)^0.5</f>
        <v/>
      </c>
      <c r="S952" s="17">
        <f>R952*EXP($C$5+SQRT($C$4)*I952)+(Projection!$I$20+MAX(0,Projection!$H$24-R952)/Projection!$C$4-Projection!$I$21)*EXP($C$5+SQRT($C$4)*I952)^0.5</f>
        <v/>
      </c>
      <c r="T952" s="17">
        <f>S952*EXP($C$5+SQRT($C$4)*J952)+(Projection!$J$20+MAX(0,Projection!$I$24-S952)/Projection!$C$4-Projection!$J$21)*EXP($C$5+SQRT($C$4)*J952)^0.5</f>
        <v/>
      </c>
      <c r="U952" s="17">
        <f>T952*EXP($C$5+SQRT($C$4)*K952)+(Projection!$K$20+MAX(0,Projection!$J$24-T952)/Projection!$C$4-Projection!$K$21)*EXP($C$5+SQRT($C$4)*K952)^0.5</f>
        <v/>
      </c>
      <c r="V952" s="17">
        <f>U952*EXP($C$5+SQRT($C$4)*L952)+(Projection!$L$20+MAX(0,Projection!$K$24-U952)/Projection!$C$4-Projection!$L$21)*EXP($C$5+SQRT($C$4)*L952)^0.5</f>
        <v/>
      </c>
      <c r="W952" s="13">
        <f>M952/Projection!$C$24</f>
        <v/>
      </c>
      <c r="X952" s="13">
        <f>N952/Projection!$D$24</f>
        <v/>
      </c>
      <c r="Y952" s="13">
        <f>O952/Projection!$E$24</f>
        <v/>
      </c>
      <c r="Z952" s="13">
        <f>P952/Projection!$F$24</f>
        <v/>
      </c>
      <c r="AA952" s="13">
        <f>Q952/Projection!$G$24</f>
        <v/>
      </c>
      <c r="AB952" s="13">
        <f>R952/Projection!$H$24</f>
        <v/>
      </c>
      <c r="AC952" s="13">
        <f>S952/Projection!$I$24</f>
        <v/>
      </c>
      <c r="AD952" s="13">
        <f>T952/Projection!$J$24</f>
        <v/>
      </c>
      <c r="AE952" s="13">
        <f>U952/Projection!$K$24</f>
        <v/>
      </c>
      <c r="AF952" s="13">
        <f>V952/Projection!$L$24</f>
        <v/>
      </c>
      <c r="AG952" s="13">
        <f>MIN(W952:AF952)</f>
        <v/>
      </c>
    </row>
    <row r="953">
      <c r="B953" s="2" t="n">
        <v>940</v>
      </c>
      <c r="C953" s="20" t="n">
        <v>-1.369157</v>
      </c>
      <c r="D953" s="20" t="n">
        <v>-0.460392</v>
      </c>
      <c r="E953" s="20" t="n">
        <v>0.413234</v>
      </c>
      <c r="F953" s="20" t="n">
        <v>0.44444</v>
      </c>
      <c r="G953" s="20" t="n">
        <v>0.257611</v>
      </c>
      <c r="H953" s="20" t="n">
        <v>1.120072</v>
      </c>
      <c r="I953" s="20" t="n">
        <v>0.46089</v>
      </c>
      <c r="J953" s="20" t="n">
        <v>0.388212</v>
      </c>
      <c r="K953" s="20" t="n">
        <v>-1.048143</v>
      </c>
      <c r="L953" s="20" t="n">
        <v>-1.536134</v>
      </c>
      <c r="M953" s="17">
        <f>Projection!$C$13*EXP($C$5+SQRT($C$4)*C953)+(Projection!$C$20+MAX(0,Projection!$C$14-Projection!$C$13)/Projection!$C$4-Projection!$C$21)*EXP($C$5+SQRT($C$4)*C953)^0.5</f>
        <v/>
      </c>
      <c r="N953" s="17">
        <f>M953*EXP($C$5+SQRT($C$4)*D953)+(Projection!$D$20+MAX(0,Projection!$C$24-M953)/Projection!$C$4-Projection!$D$21)*EXP($C$5+SQRT($C$4)*D953)^0.5</f>
        <v/>
      </c>
      <c r="O953" s="17">
        <f>N953*EXP($C$5+SQRT($C$4)*E953)+(Projection!$E$20+MAX(0,Projection!$D$24-N953)/Projection!$C$4-Projection!$E$21)*EXP($C$5+SQRT($C$4)*E953)^0.5</f>
        <v/>
      </c>
      <c r="P953" s="17">
        <f>O953*EXP($C$5+SQRT($C$4)*F953)+(Projection!$F$20+MAX(0,Projection!$E$24-O953)/Projection!$C$4-Projection!$F$21)*EXP($C$5+SQRT($C$4)*F953)^0.5</f>
        <v/>
      </c>
      <c r="Q953" s="17">
        <f>P953*EXP($C$5+SQRT($C$4)*G953)+(Projection!$G$20+MAX(0,Projection!$F$24-P953)/Projection!$C$4-Projection!$G$21)*EXP($C$5+SQRT($C$4)*G953)^0.5</f>
        <v/>
      </c>
      <c r="R953" s="17">
        <f>Q953*EXP($C$5+SQRT($C$4)*H953)+(Projection!$H$20+MAX(0,Projection!$G$24-Q953)/Projection!$C$4-Projection!$H$21)*EXP($C$5+SQRT($C$4)*H953)^0.5</f>
        <v/>
      </c>
      <c r="S953" s="17">
        <f>R953*EXP($C$5+SQRT($C$4)*I953)+(Projection!$I$20+MAX(0,Projection!$H$24-R953)/Projection!$C$4-Projection!$I$21)*EXP($C$5+SQRT($C$4)*I953)^0.5</f>
        <v/>
      </c>
      <c r="T953" s="17">
        <f>S953*EXP($C$5+SQRT($C$4)*J953)+(Projection!$J$20+MAX(0,Projection!$I$24-S953)/Projection!$C$4-Projection!$J$21)*EXP($C$5+SQRT($C$4)*J953)^0.5</f>
        <v/>
      </c>
      <c r="U953" s="17">
        <f>T953*EXP($C$5+SQRT($C$4)*K953)+(Projection!$K$20+MAX(0,Projection!$J$24-T953)/Projection!$C$4-Projection!$K$21)*EXP($C$5+SQRT($C$4)*K953)^0.5</f>
        <v/>
      </c>
      <c r="V953" s="17">
        <f>U953*EXP($C$5+SQRT($C$4)*L953)+(Projection!$L$20+MAX(0,Projection!$K$24-U953)/Projection!$C$4-Projection!$L$21)*EXP($C$5+SQRT($C$4)*L953)^0.5</f>
        <v/>
      </c>
      <c r="W953" s="13">
        <f>M953/Projection!$C$24</f>
        <v/>
      </c>
      <c r="X953" s="13">
        <f>N953/Projection!$D$24</f>
        <v/>
      </c>
      <c r="Y953" s="13">
        <f>O953/Projection!$E$24</f>
        <v/>
      </c>
      <c r="Z953" s="13">
        <f>P953/Projection!$F$24</f>
        <v/>
      </c>
      <c r="AA953" s="13">
        <f>Q953/Projection!$G$24</f>
        <v/>
      </c>
      <c r="AB953" s="13">
        <f>R953/Projection!$H$24</f>
        <v/>
      </c>
      <c r="AC953" s="13">
        <f>S953/Projection!$I$24</f>
        <v/>
      </c>
      <c r="AD953" s="13">
        <f>T953/Projection!$J$24</f>
        <v/>
      </c>
      <c r="AE953" s="13">
        <f>U953/Projection!$K$24</f>
        <v/>
      </c>
      <c r="AF953" s="13">
        <f>V953/Projection!$L$24</f>
        <v/>
      </c>
      <c r="AG953" s="13">
        <f>MIN(W953:AF953)</f>
        <v/>
      </c>
    </row>
    <row r="954">
      <c r="B954" s="2" t="n">
        <v>941</v>
      </c>
      <c r="C954" s="20" t="n">
        <v>-1.881513</v>
      </c>
      <c r="D954" s="20" t="n">
        <v>1.030942</v>
      </c>
      <c r="E954" s="20" t="n">
        <v>0.270825</v>
      </c>
      <c r="F954" s="20" t="n">
        <v>-0.17283</v>
      </c>
      <c r="G954" s="20" t="n">
        <v>1.284953</v>
      </c>
      <c r="H954" s="20" t="n">
        <v>-0.764897</v>
      </c>
      <c r="I954" s="20" t="n">
        <v>-1.481569</v>
      </c>
      <c r="J954" s="20" t="n">
        <v>-0.79016</v>
      </c>
      <c r="K954" s="20" t="n">
        <v>-0.372588</v>
      </c>
      <c r="L954" s="20" t="n">
        <v>0.560917</v>
      </c>
      <c r="M954" s="17">
        <f>Projection!$C$13*EXP($C$5+SQRT($C$4)*C954)+(Projection!$C$20+MAX(0,Projection!$C$14-Projection!$C$13)/Projection!$C$4-Projection!$C$21)*EXP($C$5+SQRT($C$4)*C954)^0.5</f>
        <v/>
      </c>
      <c r="N954" s="17">
        <f>M954*EXP($C$5+SQRT($C$4)*D954)+(Projection!$D$20+MAX(0,Projection!$C$24-M954)/Projection!$C$4-Projection!$D$21)*EXP($C$5+SQRT($C$4)*D954)^0.5</f>
        <v/>
      </c>
      <c r="O954" s="17">
        <f>N954*EXP($C$5+SQRT($C$4)*E954)+(Projection!$E$20+MAX(0,Projection!$D$24-N954)/Projection!$C$4-Projection!$E$21)*EXP($C$5+SQRT($C$4)*E954)^0.5</f>
        <v/>
      </c>
      <c r="P954" s="17">
        <f>O954*EXP($C$5+SQRT($C$4)*F954)+(Projection!$F$20+MAX(0,Projection!$E$24-O954)/Projection!$C$4-Projection!$F$21)*EXP($C$5+SQRT($C$4)*F954)^0.5</f>
        <v/>
      </c>
      <c r="Q954" s="17">
        <f>P954*EXP($C$5+SQRT($C$4)*G954)+(Projection!$G$20+MAX(0,Projection!$F$24-P954)/Projection!$C$4-Projection!$G$21)*EXP($C$5+SQRT($C$4)*G954)^0.5</f>
        <v/>
      </c>
      <c r="R954" s="17">
        <f>Q954*EXP($C$5+SQRT($C$4)*H954)+(Projection!$H$20+MAX(0,Projection!$G$24-Q954)/Projection!$C$4-Projection!$H$21)*EXP($C$5+SQRT($C$4)*H954)^0.5</f>
        <v/>
      </c>
      <c r="S954" s="17">
        <f>R954*EXP($C$5+SQRT($C$4)*I954)+(Projection!$I$20+MAX(0,Projection!$H$24-R954)/Projection!$C$4-Projection!$I$21)*EXP($C$5+SQRT($C$4)*I954)^0.5</f>
        <v/>
      </c>
      <c r="T954" s="17">
        <f>S954*EXP($C$5+SQRT($C$4)*J954)+(Projection!$J$20+MAX(0,Projection!$I$24-S954)/Projection!$C$4-Projection!$J$21)*EXP($C$5+SQRT($C$4)*J954)^0.5</f>
        <v/>
      </c>
      <c r="U954" s="17">
        <f>T954*EXP($C$5+SQRT($C$4)*K954)+(Projection!$K$20+MAX(0,Projection!$J$24-T954)/Projection!$C$4-Projection!$K$21)*EXP($C$5+SQRT($C$4)*K954)^0.5</f>
        <v/>
      </c>
      <c r="V954" s="17">
        <f>U954*EXP($C$5+SQRT($C$4)*L954)+(Projection!$L$20+MAX(0,Projection!$K$24-U954)/Projection!$C$4-Projection!$L$21)*EXP($C$5+SQRT($C$4)*L954)^0.5</f>
        <v/>
      </c>
      <c r="W954" s="13">
        <f>M954/Projection!$C$24</f>
        <v/>
      </c>
      <c r="X954" s="13">
        <f>N954/Projection!$D$24</f>
        <v/>
      </c>
      <c r="Y954" s="13">
        <f>O954/Projection!$E$24</f>
        <v/>
      </c>
      <c r="Z954" s="13">
        <f>P954/Projection!$F$24</f>
        <v/>
      </c>
      <c r="AA954" s="13">
        <f>Q954/Projection!$G$24</f>
        <v/>
      </c>
      <c r="AB954" s="13">
        <f>R954/Projection!$H$24</f>
        <v/>
      </c>
      <c r="AC954" s="13">
        <f>S954/Projection!$I$24</f>
        <v/>
      </c>
      <c r="AD954" s="13">
        <f>T954/Projection!$J$24</f>
        <v/>
      </c>
      <c r="AE954" s="13">
        <f>U954/Projection!$K$24</f>
        <v/>
      </c>
      <c r="AF954" s="13">
        <f>V954/Projection!$L$24</f>
        <v/>
      </c>
      <c r="AG954" s="13">
        <f>MIN(W954:AF954)</f>
        <v/>
      </c>
    </row>
    <row r="955">
      <c r="B955" s="2" t="n">
        <v>942</v>
      </c>
      <c r="C955" s="20" t="n">
        <v>1.290765</v>
      </c>
      <c r="D955" s="20" t="n">
        <v>-0.745995</v>
      </c>
      <c r="E955" s="20" t="n">
        <v>0.372363</v>
      </c>
      <c r="F955" s="20" t="n">
        <v>1.172781</v>
      </c>
      <c r="G955" s="20" t="n">
        <v>2.045415</v>
      </c>
      <c r="H955" s="20" t="n">
        <v>-1.944379</v>
      </c>
      <c r="I955" s="20" t="n">
        <v>0.7311800000000001</v>
      </c>
      <c r="J955" s="20" t="n">
        <v>1.637232</v>
      </c>
      <c r="K955" s="20" t="n">
        <v>1.438286</v>
      </c>
      <c r="L955" s="20" t="n">
        <v>1.112616</v>
      </c>
      <c r="M955" s="17">
        <f>Projection!$C$13*EXP($C$5+SQRT($C$4)*C955)+(Projection!$C$20+MAX(0,Projection!$C$14-Projection!$C$13)/Projection!$C$4-Projection!$C$21)*EXP($C$5+SQRT($C$4)*C955)^0.5</f>
        <v/>
      </c>
      <c r="N955" s="17">
        <f>M955*EXP($C$5+SQRT($C$4)*D955)+(Projection!$D$20+MAX(0,Projection!$C$24-M955)/Projection!$C$4-Projection!$D$21)*EXP($C$5+SQRT($C$4)*D955)^0.5</f>
        <v/>
      </c>
      <c r="O955" s="17">
        <f>N955*EXP($C$5+SQRT($C$4)*E955)+(Projection!$E$20+MAX(0,Projection!$D$24-N955)/Projection!$C$4-Projection!$E$21)*EXP($C$5+SQRT($C$4)*E955)^0.5</f>
        <v/>
      </c>
      <c r="P955" s="17">
        <f>O955*EXP($C$5+SQRT($C$4)*F955)+(Projection!$F$20+MAX(0,Projection!$E$24-O955)/Projection!$C$4-Projection!$F$21)*EXP($C$5+SQRT($C$4)*F955)^0.5</f>
        <v/>
      </c>
      <c r="Q955" s="17">
        <f>P955*EXP($C$5+SQRT($C$4)*G955)+(Projection!$G$20+MAX(0,Projection!$F$24-P955)/Projection!$C$4-Projection!$G$21)*EXP($C$5+SQRT($C$4)*G955)^0.5</f>
        <v/>
      </c>
      <c r="R955" s="17">
        <f>Q955*EXP($C$5+SQRT($C$4)*H955)+(Projection!$H$20+MAX(0,Projection!$G$24-Q955)/Projection!$C$4-Projection!$H$21)*EXP($C$5+SQRT($C$4)*H955)^0.5</f>
        <v/>
      </c>
      <c r="S955" s="17">
        <f>R955*EXP($C$5+SQRT($C$4)*I955)+(Projection!$I$20+MAX(0,Projection!$H$24-R955)/Projection!$C$4-Projection!$I$21)*EXP($C$5+SQRT($C$4)*I955)^0.5</f>
        <v/>
      </c>
      <c r="T955" s="17">
        <f>S955*EXP($C$5+SQRT($C$4)*J955)+(Projection!$J$20+MAX(0,Projection!$I$24-S955)/Projection!$C$4-Projection!$J$21)*EXP($C$5+SQRT($C$4)*J955)^0.5</f>
        <v/>
      </c>
      <c r="U955" s="17">
        <f>T955*EXP($C$5+SQRT($C$4)*K955)+(Projection!$K$20+MAX(0,Projection!$J$24-T955)/Projection!$C$4-Projection!$K$21)*EXP($C$5+SQRT($C$4)*K955)^0.5</f>
        <v/>
      </c>
      <c r="V955" s="17">
        <f>U955*EXP($C$5+SQRT($C$4)*L955)+(Projection!$L$20+MAX(0,Projection!$K$24-U955)/Projection!$C$4-Projection!$L$21)*EXP($C$5+SQRT($C$4)*L955)^0.5</f>
        <v/>
      </c>
      <c r="W955" s="13">
        <f>M955/Projection!$C$24</f>
        <v/>
      </c>
      <c r="X955" s="13">
        <f>N955/Projection!$D$24</f>
        <v/>
      </c>
      <c r="Y955" s="13">
        <f>O955/Projection!$E$24</f>
        <v/>
      </c>
      <c r="Z955" s="13">
        <f>P955/Projection!$F$24</f>
        <v/>
      </c>
      <c r="AA955" s="13">
        <f>Q955/Projection!$G$24</f>
        <v/>
      </c>
      <c r="AB955" s="13">
        <f>R955/Projection!$H$24</f>
        <v/>
      </c>
      <c r="AC955" s="13">
        <f>S955/Projection!$I$24</f>
        <v/>
      </c>
      <c r="AD955" s="13">
        <f>T955/Projection!$J$24</f>
        <v/>
      </c>
      <c r="AE955" s="13">
        <f>U955/Projection!$K$24</f>
        <v/>
      </c>
      <c r="AF955" s="13">
        <f>V955/Projection!$L$24</f>
        <v/>
      </c>
      <c r="AG955" s="13">
        <f>MIN(W955:AF955)</f>
        <v/>
      </c>
    </row>
    <row r="956">
      <c r="B956" s="2" t="n">
        <v>943</v>
      </c>
      <c r="C956" s="20" t="n">
        <v>-0.09626700000000001</v>
      </c>
      <c r="D956" s="20" t="n">
        <v>1.238581</v>
      </c>
      <c r="E956" s="20" t="n">
        <v>-0.231181</v>
      </c>
      <c r="F956" s="20" t="n">
        <v>-1.165205</v>
      </c>
      <c r="G956" s="20" t="n">
        <v>0.968921</v>
      </c>
      <c r="H956" s="20" t="n">
        <v>-0.873312</v>
      </c>
      <c r="I956" s="20" t="n">
        <v>-0.155045</v>
      </c>
      <c r="J956" s="20" t="n">
        <v>0.784006</v>
      </c>
      <c r="K956" s="20" t="n">
        <v>0.5863</v>
      </c>
      <c r="L956" s="20" t="n">
        <v>-0.504713</v>
      </c>
      <c r="M956" s="17">
        <f>Projection!$C$13*EXP($C$5+SQRT($C$4)*C956)+(Projection!$C$20+MAX(0,Projection!$C$14-Projection!$C$13)/Projection!$C$4-Projection!$C$21)*EXP($C$5+SQRT($C$4)*C956)^0.5</f>
        <v/>
      </c>
      <c r="N956" s="17">
        <f>M956*EXP($C$5+SQRT($C$4)*D956)+(Projection!$D$20+MAX(0,Projection!$C$24-M956)/Projection!$C$4-Projection!$D$21)*EXP($C$5+SQRT($C$4)*D956)^0.5</f>
        <v/>
      </c>
      <c r="O956" s="17">
        <f>N956*EXP($C$5+SQRT($C$4)*E956)+(Projection!$E$20+MAX(0,Projection!$D$24-N956)/Projection!$C$4-Projection!$E$21)*EXP($C$5+SQRT($C$4)*E956)^0.5</f>
        <v/>
      </c>
      <c r="P956" s="17">
        <f>O956*EXP($C$5+SQRT($C$4)*F956)+(Projection!$F$20+MAX(0,Projection!$E$24-O956)/Projection!$C$4-Projection!$F$21)*EXP($C$5+SQRT($C$4)*F956)^0.5</f>
        <v/>
      </c>
      <c r="Q956" s="17">
        <f>P956*EXP($C$5+SQRT($C$4)*G956)+(Projection!$G$20+MAX(0,Projection!$F$24-P956)/Projection!$C$4-Projection!$G$21)*EXP($C$5+SQRT($C$4)*G956)^0.5</f>
        <v/>
      </c>
      <c r="R956" s="17">
        <f>Q956*EXP($C$5+SQRT($C$4)*H956)+(Projection!$H$20+MAX(0,Projection!$G$24-Q956)/Projection!$C$4-Projection!$H$21)*EXP($C$5+SQRT($C$4)*H956)^0.5</f>
        <v/>
      </c>
      <c r="S956" s="17">
        <f>R956*EXP($C$5+SQRT($C$4)*I956)+(Projection!$I$20+MAX(0,Projection!$H$24-R956)/Projection!$C$4-Projection!$I$21)*EXP($C$5+SQRT($C$4)*I956)^0.5</f>
        <v/>
      </c>
      <c r="T956" s="17">
        <f>S956*EXP($C$5+SQRT($C$4)*J956)+(Projection!$J$20+MAX(0,Projection!$I$24-S956)/Projection!$C$4-Projection!$J$21)*EXP($C$5+SQRT($C$4)*J956)^0.5</f>
        <v/>
      </c>
      <c r="U956" s="17">
        <f>T956*EXP($C$5+SQRT($C$4)*K956)+(Projection!$K$20+MAX(0,Projection!$J$24-T956)/Projection!$C$4-Projection!$K$21)*EXP($C$5+SQRT($C$4)*K956)^0.5</f>
        <v/>
      </c>
      <c r="V956" s="17">
        <f>U956*EXP($C$5+SQRT($C$4)*L956)+(Projection!$L$20+MAX(0,Projection!$K$24-U956)/Projection!$C$4-Projection!$L$21)*EXP($C$5+SQRT($C$4)*L956)^0.5</f>
        <v/>
      </c>
      <c r="W956" s="13">
        <f>M956/Projection!$C$24</f>
        <v/>
      </c>
      <c r="X956" s="13">
        <f>N956/Projection!$D$24</f>
        <v/>
      </c>
      <c r="Y956" s="13">
        <f>O956/Projection!$E$24</f>
        <v/>
      </c>
      <c r="Z956" s="13">
        <f>P956/Projection!$F$24</f>
        <v/>
      </c>
      <c r="AA956" s="13">
        <f>Q956/Projection!$G$24</f>
        <v/>
      </c>
      <c r="AB956" s="13">
        <f>R956/Projection!$H$24</f>
        <v/>
      </c>
      <c r="AC956" s="13">
        <f>S956/Projection!$I$24</f>
        <v/>
      </c>
      <c r="AD956" s="13">
        <f>T956/Projection!$J$24</f>
        <v/>
      </c>
      <c r="AE956" s="13">
        <f>U956/Projection!$K$24</f>
        <v/>
      </c>
      <c r="AF956" s="13">
        <f>V956/Projection!$L$24</f>
        <v/>
      </c>
      <c r="AG956" s="13">
        <f>MIN(W956:AF956)</f>
        <v/>
      </c>
    </row>
    <row r="957">
      <c r="B957" s="2" t="n">
        <v>944</v>
      </c>
      <c r="C957" s="20" t="n">
        <v>-0.06535199999999999</v>
      </c>
      <c r="D957" s="20" t="n">
        <v>-2.383627</v>
      </c>
      <c r="E957" s="20" t="n">
        <v>-0.912349</v>
      </c>
      <c r="F957" s="20" t="n">
        <v>0.294911</v>
      </c>
      <c r="G957" s="20" t="n">
        <v>0.006318</v>
      </c>
      <c r="H957" s="20" t="n">
        <v>-0.261326</v>
      </c>
      <c r="I957" s="20" t="n">
        <v>-0.5493130000000001</v>
      </c>
      <c r="J957" s="20" t="n">
        <v>0.922426</v>
      </c>
      <c r="K957" s="20" t="n">
        <v>0.113461</v>
      </c>
      <c r="L957" s="20" t="n">
        <v>0.21657</v>
      </c>
      <c r="M957" s="17">
        <f>Projection!$C$13*EXP($C$5+SQRT($C$4)*C957)+(Projection!$C$20+MAX(0,Projection!$C$14-Projection!$C$13)/Projection!$C$4-Projection!$C$21)*EXP($C$5+SQRT($C$4)*C957)^0.5</f>
        <v/>
      </c>
      <c r="N957" s="17">
        <f>M957*EXP($C$5+SQRT($C$4)*D957)+(Projection!$D$20+MAX(0,Projection!$C$24-M957)/Projection!$C$4-Projection!$D$21)*EXP($C$5+SQRT($C$4)*D957)^0.5</f>
        <v/>
      </c>
      <c r="O957" s="17">
        <f>N957*EXP($C$5+SQRT($C$4)*E957)+(Projection!$E$20+MAX(0,Projection!$D$24-N957)/Projection!$C$4-Projection!$E$21)*EXP($C$5+SQRT($C$4)*E957)^0.5</f>
        <v/>
      </c>
      <c r="P957" s="17">
        <f>O957*EXP($C$5+SQRT($C$4)*F957)+(Projection!$F$20+MAX(0,Projection!$E$24-O957)/Projection!$C$4-Projection!$F$21)*EXP($C$5+SQRT($C$4)*F957)^0.5</f>
        <v/>
      </c>
      <c r="Q957" s="17">
        <f>P957*EXP($C$5+SQRT($C$4)*G957)+(Projection!$G$20+MAX(0,Projection!$F$24-P957)/Projection!$C$4-Projection!$G$21)*EXP($C$5+SQRT($C$4)*G957)^0.5</f>
        <v/>
      </c>
      <c r="R957" s="17">
        <f>Q957*EXP($C$5+SQRT($C$4)*H957)+(Projection!$H$20+MAX(0,Projection!$G$24-Q957)/Projection!$C$4-Projection!$H$21)*EXP($C$5+SQRT($C$4)*H957)^0.5</f>
        <v/>
      </c>
      <c r="S957" s="17">
        <f>R957*EXP($C$5+SQRT($C$4)*I957)+(Projection!$I$20+MAX(0,Projection!$H$24-R957)/Projection!$C$4-Projection!$I$21)*EXP($C$5+SQRT($C$4)*I957)^0.5</f>
        <v/>
      </c>
      <c r="T957" s="17">
        <f>S957*EXP($C$5+SQRT($C$4)*J957)+(Projection!$J$20+MAX(0,Projection!$I$24-S957)/Projection!$C$4-Projection!$J$21)*EXP($C$5+SQRT($C$4)*J957)^0.5</f>
        <v/>
      </c>
      <c r="U957" s="17">
        <f>T957*EXP($C$5+SQRT($C$4)*K957)+(Projection!$K$20+MAX(0,Projection!$J$24-T957)/Projection!$C$4-Projection!$K$21)*EXP($C$5+SQRT($C$4)*K957)^0.5</f>
        <v/>
      </c>
      <c r="V957" s="17">
        <f>U957*EXP($C$5+SQRT($C$4)*L957)+(Projection!$L$20+MAX(0,Projection!$K$24-U957)/Projection!$C$4-Projection!$L$21)*EXP($C$5+SQRT($C$4)*L957)^0.5</f>
        <v/>
      </c>
      <c r="W957" s="13">
        <f>M957/Projection!$C$24</f>
        <v/>
      </c>
      <c r="X957" s="13">
        <f>N957/Projection!$D$24</f>
        <v/>
      </c>
      <c r="Y957" s="13">
        <f>O957/Projection!$E$24</f>
        <v/>
      </c>
      <c r="Z957" s="13">
        <f>P957/Projection!$F$24</f>
        <v/>
      </c>
      <c r="AA957" s="13">
        <f>Q957/Projection!$G$24</f>
        <v/>
      </c>
      <c r="AB957" s="13">
        <f>R957/Projection!$H$24</f>
        <v/>
      </c>
      <c r="AC957" s="13">
        <f>S957/Projection!$I$24</f>
        <v/>
      </c>
      <c r="AD957" s="13">
        <f>T957/Projection!$J$24</f>
        <v/>
      </c>
      <c r="AE957" s="13">
        <f>U957/Projection!$K$24</f>
        <v/>
      </c>
      <c r="AF957" s="13">
        <f>V957/Projection!$L$24</f>
        <v/>
      </c>
      <c r="AG957" s="13">
        <f>MIN(W957:AF957)</f>
        <v/>
      </c>
    </row>
    <row r="958">
      <c r="B958" s="2" t="n">
        <v>945</v>
      </c>
      <c r="C958" s="20" t="n">
        <v>1.339766</v>
      </c>
      <c r="D958" s="20" t="n">
        <v>-0.045712</v>
      </c>
      <c r="E958" s="20" t="n">
        <v>1.436844</v>
      </c>
      <c r="F958" s="20" t="n">
        <v>-0.139685</v>
      </c>
      <c r="G958" s="20" t="n">
        <v>-1.143951</v>
      </c>
      <c r="H958" s="20" t="n">
        <v>-0.085035</v>
      </c>
      <c r="I958" s="20" t="n">
        <v>0.20257</v>
      </c>
      <c r="J958" s="20" t="n">
        <v>-0.643265</v>
      </c>
      <c r="K958" s="20" t="n">
        <v>-0.537235</v>
      </c>
      <c r="L958" s="20" t="n">
        <v>1.414375</v>
      </c>
      <c r="M958" s="17">
        <f>Projection!$C$13*EXP($C$5+SQRT($C$4)*C958)+(Projection!$C$20+MAX(0,Projection!$C$14-Projection!$C$13)/Projection!$C$4-Projection!$C$21)*EXP($C$5+SQRT($C$4)*C958)^0.5</f>
        <v/>
      </c>
      <c r="N958" s="17">
        <f>M958*EXP($C$5+SQRT($C$4)*D958)+(Projection!$D$20+MAX(0,Projection!$C$24-M958)/Projection!$C$4-Projection!$D$21)*EXP($C$5+SQRT($C$4)*D958)^0.5</f>
        <v/>
      </c>
      <c r="O958" s="17">
        <f>N958*EXP($C$5+SQRT($C$4)*E958)+(Projection!$E$20+MAX(0,Projection!$D$24-N958)/Projection!$C$4-Projection!$E$21)*EXP($C$5+SQRT($C$4)*E958)^0.5</f>
        <v/>
      </c>
      <c r="P958" s="17">
        <f>O958*EXP($C$5+SQRT($C$4)*F958)+(Projection!$F$20+MAX(0,Projection!$E$24-O958)/Projection!$C$4-Projection!$F$21)*EXP($C$5+SQRT($C$4)*F958)^0.5</f>
        <v/>
      </c>
      <c r="Q958" s="17">
        <f>P958*EXP($C$5+SQRT($C$4)*G958)+(Projection!$G$20+MAX(0,Projection!$F$24-P958)/Projection!$C$4-Projection!$G$21)*EXP($C$5+SQRT($C$4)*G958)^0.5</f>
        <v/>
      </c>
      <c r="R958" s="17">
        <f>Q958*EXP($C$5+SQRT($C$4)*H958)+(Projection!$H$20+MAX(0,Projection!$G$24-Q958)/Projection!$C$4-Projection!$H$21)*EXP($C$5+SQRT($C$4)*H958)^0.5</f>
        <v/>
      </c>
      <c r="S958" s="17">
        <f>R958*EXP($C$5+SQRT($C$4)*I958)+(Projection!$I$20+MAX(0,Projection!$H$24-R958)/Projection!$C$4-Projection!$I$21)*EXP($C$5+SQRT($C$4)*I958)^0.5</f>
        <v/>
      </c>
      <c r="T958" s="17">
        <f>S958*EXP($C$5+SQRT($C$4)*J958)+(Projection!$J$20+MAX(0,Projection!$I$24-S958)/Projection!$C$4-Projection!$J$21)*EXP($C$5+SQRT($C$4)*J958)^0.5</f>
        <v/>
      </c>
      <c r="U958" s="17">
        <f>T958*EXP($C$5+SQRT($C$4)*K958)+(Projection!$K$20+MAX(0,Projection!$J$24-T958)/Projection!$C$4-Projection!$K$21)*EXP($C$5+SQRT($C$4)*K958)^0.5</f>
        <v/>
      </c>
      <c r="V958" s="17">
        <f>U958*EXP($C$5+SQRT($C$4)*L958)+(Projection!$L$20+MAX(0,Projection!$K$24-U958)/Projection!$C$4-Projection!$L$21)*EXP($C$5+SQRT($C$4)*L958)^0.5</f>
        <v/>
      </c>
      <c r="W958" s="13">
        <f>M958/Projection!$C$24</f>
        <v/>
      </c>
      <c r="X958" s="13">
        <f>N958/Projection!$D$24</f>
        <v/>
      </c>
      <c r="Y958" s="13">
        <f>O958/Projection!$E$24</f>
        <v/>
      </c>
      <c r="Z958" s="13">
        <f>P958/Projection!$F$24</f>
        <v/>
      </c>
      <c r="AA958" s="13">
        <f>Q958/Projection!$G$24</f>
        <v/>
      </c>
      <c r="AB958" s="13">
        <f>R958/Projection!$H$24</f>
        <v/>
      </c>
      <c r="AC958" s="13">
        <f>S958/Projection!$I$24</f>
        <v/>
      </c>
      <c r="AD958" s="13">
        <f>T958/Projection!$J$24</f>
        <v/>
      </c>
      <c r="AE958" s="13">
        <f>U958/Projection!$K$24</f>
        <v/>
      </c>
      <c r="AF958" s="13">
        <f>V958/Projection!$L$24</f>
        <v/>
      </c>
      <c r="AG958" s="13">
        <f>MIN(W958:AF958)</f>
        <v/>
      </c>
    </row>
    <row r="959">
      <c r="B959" s="2" t="n">
        <v>946</v>
      </c>
      <c r="C959" s="20" t="n">
        <v>-1.687871</v>
      </c>
      <c r="D959" s="20" t="n">
        <v>-1.090598</v>
      </c>
      <c r="E959" s="20" t="n">
        <v>0.621886</v>
      </c>
      <c r="F959" s="20" t="n">
        <v>-1.082795</v>
      </c>
      <c r="G959" s="20" t="n">
        <v>0.170611</v>
      </c>
      <c r="H959" s="20" t="n">
        <v>2.528499</v>
      </c>
      <c r="I959" s="20" t="n">
        <v>0.841413</v>
      </c>
      <c r="J959" s="20" t="n">
        <v>-1.267903</v>
      </c>
      <c r="K959" s="20" t="n">
        <v>-0.982405</v>
      </c>
      <c r="L959" s="20" t="n">
        <v>-0.098137</v>
      </c>
      <c r="M959" s="17">
        <f>Projection!$C$13*EXP($C$5+SQRT($C$4)*C959)+(Projection!$C$20+MAX(0,Projection!$C$14-Projection!$C$13)/Projection!$C$4-Projection!$C$21)*EXP($C$5+SQRT($C$4)*C959)^0.5</f>
        <v/>
      </c>
      <c r="N959" s="17">
        <f>M959*EXP($C$5+SQRT($C$4)*D959)+(Projection!$D$20+MAX(0,Projection!$C$24-M959)/Projection!$C$4-Projection!$D$21)*EXP($C$5+SQRT($C$4)*D959)^0.5</f>
        <v/>
      </c>
      <c r="O959" s="17">
        <f>N959*EXP($C$5+SQRT($C$4)*E959)+(Projection!$E$20+MAX(0,Projection!$D$24-N959)/Projection!$C$4-Projection!$E$21)*EXP($C$5+SQRT($C$4)*E959)^0.5</f>
        <v/>
      </c>
      <c r="P959" s="17">
        <f>O959*EXP($C$5+SQRT($C$4)*F959)+(Projection!$F$20+MAX(0,Projection!$E$24-O959)/Projection!$C$4-Projection!$F$21)*EXP($C$5+SQRT($C$4)*F959)^0.5</f>
        <v/>
      </c>
      <c r="Q959" s="17">
        <f>P959*EXP($C$5+SQRT($C$4)*G959)+(Projection!$G$20+MAX(0,Projection!$F$24-P959)/Projection!$C$4-Projection!$G$21)*EXP($C$5+SQRT($C$4)*G959)^0.5</f>
        <v/>
      </c>
      <c r="R959" s="17">
        <f>Q959*EXP($C$5+SQRT($C$4)*H959)+(Projection!$H$20+MAX(0,Projection!$G$24-Q959)/Projection!$C$4-Projection!$H$21)*EXP($C$5+SQRT($C$4)*H959)^0.5</f>
        <v/>
      </c>
      <c r="S959" s="17">
        <f>R959*EXP($C$5+SQRT($C$4)*I959)+(Projection!$I$20+MAX(0,Projection!$H$24-R959)/Projection!$C$4-Projection!$I$21)*EXP($C$5+SQRT($C$4)*I959)^0.5</f>
        <v/>
      </c>
      <c r="T959" s="17">
        <f>S959*EXP($C$5+SQRT($C$4)*J959)+(Projection!$J$20+MAX(0,Projection!$I$24-S959)/Projection!$C$4-Projection!$J$21)*EXP($C$5+SQRT($C$4)*J959)^0.5</f>
        <v/>
      </c>
      <c r="U959" s="17">
        <f>T959*EXP($C$5+SQRT($C$4)*K959)+(Projection!$K$20+MAX(0,Projection!$J$24-T959)/Projection!$C$4-Projection!$K$21)*EXP($C$5+SQRT($C$4)*K959)^0.5</f>
        <v/>
      </c>
      <c r="V959" s="17">
        <f>U959*EXP($C$5+SQRT($C$4)*L959)+(Projection!$L$20+MAX(0,Projection!$K$24-U959)/Projection!$C$4-Projection!$L$21)*EXP($C$5+SQRT($C$4)*L959)^0.5</f>
        <v/>
      </c>
      <c r="W959" s="13">
        <f>M959/Projection!$C$24</f>
        <v/>
      </c>
      <c r="X959" s="13">
        <f>N959/Projection!$D$24</f>
        <v/>
      </c>
      <c r="Y959" s="13">
        <f>O959/Projection!$E$24</f>
        <v/>
      </c>
      <c r="Z959" s="13">
        <f>P959/Projection!$F$24</f>
        <v/>
      </c>
      <c r="AA959" s="13">
        <f>Q959/Projection!$G$24</f>
        <v/>
      </c>
      <c r="AB959" s="13">
        <f>R959/Projection!$H$24</f>
        <v/>
      </c>
      <c r="AC959" s="13">
        <f>S959/Projection!$I$24</f>
        <v/>
      </c>
      <c r="AD959" s="13">
        <f>T959/Projection!$J$24</f>
        <v/>
      </c>
      <c r="AE959" s="13">
        <f>U959/Projection!$K$24</f>
        <v/>
      </c>
      <c r="AF959" s="13">
        <f>V959/Projection!$L$24</f>
        <v/>
      </c>
      <c r="AG959" s="13">
        <f>MIN(W959:AF959)</f>
        <v/>
      </c>
    </row>
    <row r="960">
      <c r="B960" s="2" t="n">
        <v>947</v>
      </c>
      <c r="C960" s="20" t="n">
        <v>-1.586541</v>
      </c>
      <c r="D960" s="20" t="n">
        <v>-2.039908</v>
      </c>
      <c r="E960" s="20" t="n">
        <v>-0.952218</v>
      </c>
      <c r="F960" s="20" t="n">
        <v>0.541852</v>
      </c>
      <c r="G960" s="20" t="n">
        <v>1.294943</v>
      </c>
      <c r="H960" s="20" t="n">
        <v>-0.001412</v>
      </c>
      <c r="I960" s="20" t="n">
        <v>2.130667</v>
      </c>
      <c r="J960" s="20" t="n">
        <v>1.825856</v>
      </c>
      <c r="K960" s="20" t="n">
        <v>1.869445</v>
      </c>
      <c r="L960" s="20" t="n">
        <v>0.897139</v>
      </c>
      <c r="M960" s="17">
        <f>Projection!$C$13*EXP($C$5+SQRT($C$4)*C960)+(Projection!$C$20+MAX(0,Projection!$C$14-Projection!$C$13)/Projection!$C$4-Projection!$C$21)*EXP($C$5+SQRT($C$4)*C960)^0.5</f>
        <v/>
      </c>
      <c r="N960" s="17">
        <f>M960*EXP($C$5+SQRT($C$4)*D960)+(Projection!$D$20+MAX(0,Projection!$C$24-M960)/Projection!$C$4-Projection!$D$21)*EXP($C$5+SQRT($C$4)*D960)^0.5</f>
        <v/>
      </c>
      <c r="O960" s="17">
        <f>N960*EXP($C$5+SQRT($C$4)*E960)+(Projection!$E$20+MAX(0,Projection!$D$24-N960)/Projection!$C$4-Projection!$E$21)*EXP($C$5+SQRT($C$4)*E960)^0.5</f>
        <v/>
      </c>
      <c r="P960" s="17">
        <f>O960*EXP($C$5+SQRT($C$4)*F960)+(Projection!$F$20+MAX(0,Projection!$E$24-O960)/Projection!$C$4-Projection!$F$21)*EXP($C$5+SQRT($C$4)*F960)^0.5</f>
        <v/>
      </c>
      <c r="Q960" s="17">
        <f>P960*EXP($C$5+SQRT($C$4)*G960)+(Projection!$G$20+MAX(0,Projection!$F$24-P960)/Projection!$C$4-Projection!$G$21)*EXP($C$5+SQRT($C$4)*G960)^0.5</f>
        <v/>
      </c>
      <c r="R960" s="17">
        <f>Q960*EXP($C$5+SQRT($C$4)*H960)+(Projection!$H$20+MAX(0,Projection!$G$24-Q960)/Projection!$C$4-Projection!$H$21)*EXP($C$5+SQRT($C$4)*H960)^0.5</f>
        <v/>
      </c>
      <c r="S960" s="17">
        <f>R960*EXP($C$5+SQRT($C$4)*I960)+(Projection!$I$20+MAX(0,Projection!$H$24-R960)/Projection!$C$4-Projection!$I$21)*EXP($C$5+SQRT($C$4)*I960)^0.5</f>
        <v/>
      </c>
      <c r="T960" s="17">
        <f>S960*EXP($C$5+SQRT($C$4)*J960)+(Projection!$J$20+MAX(0,Projection!$I$24-S960)/Projection!$C$4-Projection!$J$21)*EXP($C$5+SQRT($C$4)*J960)^0.5</f>
        <v/>
      </c>
      <c r="U960" s="17">
        <f>T960*EXP($C$5+SQRT($C$4)*K960)+(Projection!$K$20+MAX(0,Projection!$J$24-T960)/Projection!$C$4-Projection!$K$21)*EXP($C$5+SQRT($C$4)*K960)^0.5</f>
        <v/>
      </c>
      <c r="V960" s="17">
        <f>U960*EXP($C$5+SQRT($C$4)*L960)+(Projection!$L$20+MAX(0,Projection!$K$24-U960)/Projection!$C$4-Projection!$L$21)*EXP($C$5+SQRT($C$4)*L960)^0.5</f>
        <v/>
      </c>
      <c r="W960" s="13">
        <f>M960/Projection!$C$24</f>
        <v/>
      </c>
      <c r="X960" s="13">
        <f>N960/Projection!$D$24</f>
        <v/>
      </c>
      <c r="Y960" s="13">
        <f>O960/Projection!$E$24</f>
        <v/>
      </c>
      <c r="Z960" s="13">
        <f>P960/Projection!$F$24</f>
        <v/>
      </c>
      <c r="AA960" s="13">
        <f>Q960/Projection!$G$24</f>
        <v/>
      </c>
      <c r="AB960" s="13">
        <f>R960/Projection!$H$24</f>
        <v/>
      </c>
      <c r="AC960" s="13">
        <f>S960/Projection!$I$24</f>
        <v/>
      </c>
      <c r="AD960" s="13">
        <f>T960/Projection!$J$24</f>
        <v/>
      </c>
      <c r="AE960" s="13">
        <f>U960/Projection!$K$24</f>
        <v/>
      </c>
      <c r="AF960" s="13">
        <f>V960/Projection!$L$24</f>
        <v/>
      </c>
      <c r="AG960" s="13">
        <f>MIN(W960:AF960)</f>
        <v/>
      </c>
    </row>
    <row r="961">
      <c r="B961" s="2" t="n">
        <v>948</v>
      </c>
      <c r="C961" s="20" t="n">
        <v>0.451464</v>
      </c>
      <c r="D961" s="20" t="n">
        <v>0.446026</v>
      </c>
      <c r="E961" s="20" t="n">
        <v>-0.235229</v>
      </c>
      <c r="F961" s="20" t="n">
        <v>0.282843</v>
      </c>
      <c r="G961" s="20" t="n">
        <v>0.716965</v>
      </c>
      <c r="H961" s="20" t="n">
        <v>-0.498107</v>
      </c>
      <c r="I961" s="20" t="n">
        <v>-0.808657</v>
      </c>
      <c r="J961" s="20" t="n">
        <v>0.355958</v>
      </c>
      <c r="K961" s="20" t="n">
        <v>1.961566</v>
      </c>
      <c r="L961" s="20" t="n">
        <v>0.049391</v>
      </c>
      <c r="M961" s="17">
        <f>Projection!$C$13*EXP($C$5+SQRT($C$4)*C961)+(Projection!$C$20+MAX(0,Projection!$C$14-Projection!$C$13)/Projection!$C$4-Projection!$C$21)*EXP($C$5+SQRT($C$4)*C961)^0.5</f>
        <v/>
      </c>
      <c r="N961" s="17">
        <f>M961*EXP($C$5+SQRT($C$4)*D961)+(Projection!$D$20+MAX(0,Projection!$C$24-M961)/Projection!$C$4-Projection!$D$21)*EXP($C$5+SQRT($C$4)*D961)^0.5</f>
        <v/>
      </c>
      <c r="O961" s="17">
        <f>N961*EXP($C$5+SQRT($C$4)*E961)+(Projection!$E$20+MAX(0,Projection!$D$24-N961)/Projection!$C$4-Projection!$E$21)*EXP($C$5+SQRT($C$4)*E961)^0.5</f>
        <v/>
      </c>
      <c r="P961" s="17">
        <f>O961*EXP($C$5+SQRT($C$4)*F961)+(Projection!$F$20+MAX(0,Projection!$E$24-O961)/Projection!$C$4-Projection!$F$21)*EXP($C$5+SQRT($C$4)*F961)^0.5</f>
        <v/>
      </c>
      <c r="Q961" s="17">
        <f>P961*EXP($C$5+SQRT($C$4)*G961)+(Projection!$G$20+MAX(0,Projection!$F$24-P961)/Projection!$C$4-Projection!$G$21)*EXP($C$5+SQRT($C$4)*G961)^0.5</f>
        <v/>
      </c>
      <c r="R961" s="17">
        <f>Q961*EXP($C$5+SQRT($C$4)*H961)+(Projection!$H$20+MAX(0,Projection!$G$24-Q961)/Projection!$C$4-Projection!$H$21)*EXP($C$5+SQRT($C$4)*H961)^0.5</f>
        <v/>
      </c>
      <c r="S961" s="17">
        <f>R961*EXP($C$5+SQRT($C$4)*I961)+(Projection!$I$20+MAX(0,Projection!$H$24-R961)/Projection!$C$4-Projection!$I$21)*EXP($C$5+SQRT($C$4)*I961)^0.5</f>
        <v/>
      </c>
      <c r="T961" s="17">
        <f>S961*EXP($C$5+SQRT($C$4)*J961)+(Projection!$J$20+MAX(0,Projection!$I$24-S961)/Projection!$C$4-Projection!$J$21)*EXP($C$5+SQRT($C$4)*J961)^0.5</f>
        <v/>
      </c>
      <c r="U961" s="17">
        <f>T961*EXP($C$5+SQRT($C$4)*K961)+(Projection!$K$20+MAX(0,Projection!$J$24-T961)/Projection!$C$4-Projection!$K$21)*EXP($C$5+SQRT($C$4)*K961)^0.5</f>
        <v/>
      </c>
      <c r="V961" s="17">
        <f>U961*EXP($C$5+SQRT($C$4)*L961)+(Projection!$L$20+MAX(0,Projection!$K$24-U961)/Projection!$C$4-Projection!$L$21)*EXP($C$5+SQRT($C$4)*L961)^0.5</f>
        <v/>
      </c>
      <c r="W961" s="13">
        <f>M961/Projection!$C$24</f>
        <v/>
      </c>
      <c r="X961" s="13">
        <f>N961/Projection!$D$24</f>
        <v/>
      </c>
      <c r="Y961" s="13">
        <f>O961/Projection!$E$24</f>
        <v/>
      </c>
      <c r="Z961" s="13">
        <f>P961/Projection!$F$24</f>
        <v/>
      </c>
      <c r="AA961" s="13">
        <f>Q961/Projection!$G$24</f>
        <v/>
      </c>
      <c r="AB961" s="13">
        <f>R961/Projection!$H$24</f>
        <v/>
      </c>
      <c r="AC961" s="13">
        <f>S961/Projection!$I$24</f>
        <v/>
      </c>
      <c r="AD961" s="13">
        <f>T961/Projection!$J$24</f>
        <v/>
      </c>
      <c r="AE961" s="13">
        <f>U961/Projection!$K$24</f>
        <v/>
      </c>
      <c r="AF961" s="13">
        <f>V961/Projection!$L$24</f>
        <v/>
      </c>
      <c r="AG961" s="13">
        <f>MIN(W961:AF961)</f>
        <v/>
      </c>
    </row>
    <row r="962">
      <c r="B962" s="2" t="n">
        <v>949</v>
      </c>
      <c r="C962" s="20" t="n">
        <v>0.112633</v>
      </c>
      <c r="D962" s="20" t="n">
        <v>1.168869</v>
      </c>
      <c r="E962" s="20" t="n">
        <v>-1.251523</v>
      </c>
      <c r="F962" s="20" t="n">
        <v>-0.368196</v>
      </c>
      <c r="G962" s="20" t="n">
        <v>-0.023731</v>
      </c>
      <c r="H962" s="20" t="n">
        <v>-2.026766</v>
      </c>
      <c r="I962" s="20" t="n">
        <v>-0.346301</v>
      </c>
      <c r="J962" s="20" t="n">
        <v>1.739806</v>
      </c>
      <c r="K962" s="20" t="n">
        <v>-0.834696</v>
      </c>
      <c r="L962" s="20" t="n">
        <v>-0.296341</v>
      </c>
      <c r="M962" s="17">
        <f>Projection!$C$13*EXP($C$5+SQRT($C$4)*C962)+(Projection!$C$20+MAX(0,Projection!$C$14-Projection!$C$13)/Projection!$C$4-Projection!$C$21)*EXP($C$5+SQRT($C$4)*C962)^0.5</f>
        <v/>
      </c>
      <c r="N962" s="17">
        <f>M962*EXP($C$5+SQRT($C$4)*D962)+(Projection!$D$20+MAX(0,Projection!$C$24-M962)/Projection!$C$4-Projection!$D$21)*EXP($C$5+SQRT($C$4)*D962)^0.5</f>
        <v/>
      </c>
      <c r="O962" s="17">
        <f>N962*EXP($C$5+SQRT($C$4)*E962)+(Projection!$E$20+MAX(0,Projection!$D$24-N962)/Projection!$C$4-Projection!$E$21)*EXP($C$5+SQRT($C$4)*E962)^0.5</f>
        <v/>
      </c>
      <c r="P962" s="17">
        <f>O962*EXP($C$5+SQRT($C$4)*F962)+(Projection!$F$20+MAX(0,Projection!$E$24-O962)/Projection!$C$4-Projection!$F$21)*EXP($C$5+SQRT($C$4)*F962)^0.5</f>
        <v/>
      </c>
      <c r="Q962" s="17">
        <f>P962*EXP($C$5+SQRT($C$4)*G962)+(Projection!$G$20+MAX(0,Projection!$F$24-P962)/Projection!$C$4-Projection!$G$21)*EXP($C$5+SQRT($C$4)*G962)^0.5</f>
        <v/>
      </c>
      <c r="R962" s="17">
        <f>Q962*EXP($C$5+SQRT($C$4)*H962)+(Projection!$H$20+MAX(0,Projection!$G$24-Q962)/Projection!$C$4-Projection!$H$21)*EXP($C$5+SQRT($C$4)*H962)^0.5</f>
        <v/>
      </c>
      <c r="S962" s="17">
        <f>R962*EXP($C$5+SQRT($C$4)*I962)+(Projection!$I$20+MAX(0,Projection!$H$24-R962)/Projection!$C$4-Projection!$I$21)*EXP($C$5+SQRT($C$4)*I962)^0.5</f>
        <v/>
      </c>
      <c r="T962" s="17">
        <f>S962*EXP($C$5+SQRT($C$4)*J962)+(Projection!$J$20+MAX(0,Projection!$I$24-S962)/Projection!$C$4-Projection!$J$21)*EXP($C$5+SQRT($C$4)*J962)^0.5</f>
        <v/>
      </c>
      <c r="U962" s="17">
        <f>T962*EXP($C$5+SQRT($C$4)*K962)+(Projection!$K$20+MAX(0,Projection!$J$24-T962)/Projection!$C$4-Projection!$K$21)*EXP($C$5+SQRT($C$4)*K962)^0.5</f>
        <v/>
      </c>
      <c r="V962" s="17">
        <f>U962*EXP($C$5+SQRT($C$4)*L962)+(Projection!$L$20+MAX(0,Projection!$K$24-U962)/Projection!$C$4-Projection!$L$21)*EXP($C$5+SQRT($C$4)*L962)^0.5</f>
        <v/>
      </c>
      <c r="W962" s="13">
        <f>M962/Projection!$C$24</f>
        <v/>
      </c>
      <c r="X962" s="13">
        <f>N962/Projection!$D$24</f>
        <v/>
      </c>
      <c r="Y962" s="13">
        <f>O962/Projection!$E$24</f>
        <v/>
      </c>
      <c r="Z962" s="13">
        <f>P962/Projection!$F$24</f>
        <v/>
      </c>
      <c r="AA962" s="13">
        <f>Q962/Projection!$G$24</f>
        <v/>
      </c>
      <c r="AB962" s="13">
        <f>R962/Projection!$H$24</f>
        <v/>
      </c>
      <c r="AC962" s="13">
        <f>S962/Projection!$I$24</f>
        <v/>
      </c>
      <c r="AD962" s="13">
        <f>T962/Projection!$J$24</f>
        <v/>
      </c>
      <c r="AE962" s="13">
        <f>U962/Projection!$K$24</f>
        <v/>
      </c>
      <c r="AF962" s="13">
        <f>V962/Projection!$L$24</f>
        <v/>
      </c>
      <c r="AG962" s="13">
        <f>MIN(W962:AF962)</f>
        <v/>
      </c>
    </row>
    <row r="963">
      <c r="B963" s="2" t="n">
        <v>950</v>
      </c>
      <c r="C963" s="20" t="n">
        <v>-1.327734</v>
      </c>
      <c r="D963" s="20" t="n">
        <v>1.074897</v>
      </c>
      <c r="E963" s="20" t="n">
        <v>-0.91981</v>
      </c>
      <c r="F963" s="20" t="n">
        <v>0.8230229999999999</v>
      </c>
      <c r="G963" s="20" t="n">
        <v>0.90448</v>
      </c>
      <c r="H963" s="20" t="n">
        <v>-0.212401</v>
      </c>
      <c r="I963" s="20" t="n">
        <v>0.20313</v>
      </c>
      <c r="J963" s="20" t="n">
        <v>-0.665442</v>
      </c>
      <c r="K963" s="20" t="n">
        <v>-0.5292790000000001</v>
      </c>
      <c r="L963" s="20" t="n">
        <v>1.234829</v>
      </c>
      <c r="M963" s="17">
        <f>Projection!$C$13*EXP($C$5+SQRT($C$4)*C963)+(Projection!$C$20+MAX(0,Projection!$C$14-Projection!$C$13)/Projection!$C$4-Projection!$C$21)*EXP($C$5+SQRT($C$4)*C963)^0.5</f>
        <v/>
      </c>
      <c r="N963" s="17">
        <f>M963*EXP($C$5+SQRT($C$4)*D963)+(Projection!$D$20+MAX(0,Projection!$C$24-M963)/Projection!$C$4-Projection!$D$21)*EXP($C$5+SQRT($C$4)*D963)^0.5</f>
        <v/>
      </c>
      <c r="O963" s="17">
        <f>N963*EXP($C$5+SQRT($C$4)*E963)+(Projection!$E$20+MAX(0,Projection!$D$24-N963)/Projection!$C$4-Projection!$E$21)*EXP($C$5+SQRT($C$4)*E963)^0.5</f>
        <v/>
      </c>
      <c r="P963" s="17">
        <f>O963*EXP($C$5+SQRT($C$4)*F963)+(Projection!$F$20+MAX(0,Projection!$E$24-O963)/Projection!$C$4-Projection!$F$21)*EXP($C$5+SQRT($C$4)*F963)^0.5</f>
        <v/>
      </c>
      <c r="Q963" s="17">
        <f>P963*EXP($C$5+SQRT($C$4)*G963)+(Projection!$G$20+MAX(0,Projection!$F$24-P963)/Projection!$C$4-Projection!$G$21)*EXP($C$5+SQRT($C$4)*G963)^0.5</f>
        <v/>
      </c>
      <c r="R963" s="17">
        <f>Q963*EXP($C$5+SQRT($C$4)*H963)+(Projection!$H$20+MAX(0,Projection!$G$24-Q963)/Projection!$C$4-Projection!$H$21)*EXP($C$5+SQRT($C$4)*H963)^0.5</f>
        <v/>
      </c>
      <c r="S963" s="17">
        <f>R963*EXP($C$5+SQRT($C$4)*I963)+(Projection!$I$20+MAX(0,Projection!$H$24-R963)/Projection!$C$4-Projection!$I$21)*EXP($C$5+SQRT($C$4)*I963)^0.5</f>
        <v/>
      </c>
      <c r="T963" s="17">
        <f>S963*EXP($C$5+SQRT($C$4)*J963)+(Projection!$J$20+MAX(0,Projection!$I$24-S963)/Projection!$C$4-Projection!$J$21)*EXP($C$5+SQRT($C$4)*J963)^0.5</f>
        <v/>
      </c>
      <c r="U963" s="17">
        <f>T963*EXP($C$5+SQRT($C$4)*K963)+(Projection!$K$20+MAX(0,Projection!$J$24-T963)/Projection!$C$4-Projection!$K$21)*EXP($C$5+SQRT($C$4)*K963)^0.5</f>
        <v/>
      </c>
      <c r="V963" s="17">
        <f>U963*EXP($C$5+SQRT($C$4)*L963)+(Projection!$L$20+MAX(0,Projection!$K$24-U963)/Projection!$C$4-Projection!$L$21)*EXP($C$5+SQRT($C$4)*L963)^0.5</f>
        <v/>
      </c>
      <c r="W963" s="13">
        <f>M963/Projection!$C$24</f>
        <v/>
      </c>
      <c r="X963" s="13">
        <f>N963/Projection!$D$24</f>
        <v/>
      </c>
      <c r="Y963" s="13">
        <f>O963/Projection!$E$24</f>
        <v/>
      </c>
      <c r="Z963" s="13">
        <f>P963/Projection!$F$24</f>
        <v/>
      </c>
      <c r="AA963" s="13">
        <f>Q963/Projection!$G$24</f>
        <v/>
      </c>
      <c r="AB963" s="13">
        <f>R963/Projection!$H$24</f>
        <v/>
      </c>
      <c r="AC963" s="13">
        <f>S963/Projection!$I$24</f>
        <v/>
      </c>
      <c r="AD963" s="13">
        <f>T963/Projection!$J$24</f>
        <v/>
      </c>
      <c r="AE963" s="13">
        <f>U963/Projection!$K$24</f>
        <v/>
      </c>
      <c r="AF963" s="13">
        <f>V963/Projection!$L$24</f>
        <v/>
      </c>
      <c r="AG963" s="13">
        <f>MIN(W963:AF963)</f>
        <v/>
      </c>
    </row>
    <row r="964">
      <c r="B964" s="2" t="n">
        <v>951</v>
      </c>
      <c r="C964" s="20" t="n">
        <v>0.347632</v>
      </c>
      <c r="D964" s="20" t="n">
        <v>0.09904300000000001</v>
      </c>
      <c r="E964" s="20" t="n">
        <v>0.635525</v>
      </c>
      <c r="F964" s="20" t="n">
        <v>-1.036803</v>
      </c>
      <c r="G964" s="20" t="n">
        <v>-0.752875</v>
      </c>
      <c r="H964" s="20" t="n">
        <v>0.190488</v>
      </c>
      <c r="I964" s="20" t="n">
        <v>1.039576</v>
      </c>
      <c r="J964" s="20" t="n">
        <v>-0.508243</v>
      </c>
      <c r="K964" s="20" t="n">
        <v>0.875374</v>
      </c>
      <c r="L964" s="20" t="n">
        <v>-1.136259</v>
      </c>
      <c r="M964" s="17">
        <f>Projection!$C$13*EXP($C$5+SQRT($C$4)*C964)+(Projection!$C$20+MAX(0,Projection!$C$14-Projection!$C$13)/Projection!$C$4-Projection!$C$21)*EXP($C$5+SQRT($C$4)*C964)^0.5</f>
        <v/>
      </c>
      <c r="N964" s="17">
        <f>M964*EXP($C$5+SQRT($C$4)*D964)+(Projection!$D$20+MAX(0,Projection!$C$24-M964)/Projection!$C$4-Projection!$D$21)*EXP($C$5+SQRT($C$4)*D964)^0.5</f>
        <v/>
      </c>
      <c r="O964" s="17">
        <f>N964*EXP($C$5+SQRT($C$4)*E964)+(Projection!$E$20+MAX(0,Projection!$D$24-N964)/Projection!$C$4-Projection!$E$21)*EXP($C$5+SQRT($C$4)*E964)^0.5</f>
        <v/>
      </c>
      <c r="P964" s="17">
        <f>O964*EXP($C$5+SQRT($C$4)*F964)+(Projection!$F$20+MAX(0,Projection!$E$24-O964)/Projection!$C$4-Projection!$F$21)*EXP($C$5+SQRT($C$4)*F964)^0.5</f>
        <v/>
      </c>
      <c r="Q964" s="17">
        <f>P964*EXP($C$5+SQRT($C$4)*G964)+(Projection!$G$20+MAX(0,Projection!$F$24-P964)/Projection!$C$4-Projection!$G$21)*EXP($C$5+SQRT($C$4)*G964)^0.5</f>
        <v/>
      </c>
      <c r="R964" s="17">
        <f>Q964*EXP($C$5+SQRT($C$4)*H964)+(Projection!$H$20+MAX(0,Projection!$G$24-Q964)/Projection!$C$4-Projection!$H$21)*EXP($C$5+SQRT($C$4)*H964)^0.5</f>
        <v/>
      </c>
      <c r="S964" s="17">
        <f>R964*EXP($C$5+SQRT($C$4)*I964)+(Projection!$I$20+MAX(0,Projection!$H$24-R964)/Projection!$C$4-Projection!$I$21)*EXP($C$5+SQRT($C$4)*I964)^0.5</f>
        <v/>
      </c>
      <c r="T964" s="17">
        <f>S964*EXP($C$5+SQRT($C$4)*J964)+(Projection!$J$20+MAX(0,Projection!$I$24-S964)/Projection!$C$4-Projection!$J$21)*EXP($C$5+SQRT($C$4)*J964)^0.5</f>
        <v/>
      </c>
      <c r="U964" s="17">
        <f>T964*EXP($C$5+SQRT($C$4)*K964)+(Projection!$K$20+MAX(0,Projection!$J$24-T964)/Projection!$C$4-Projection!$K$21)*EXP($C$5+SQRT($C$4)*K964)^0.5</f>
        <v/>
      </c>
      <c r="V964" s="17">
        <f>U964*EXP($C$5+SQRT($C$4)*L964)+(Projection!$L$20+MAX(0,Projection!$K$24-U964)/Projection!$C$4-Projection!$L$21)*EXP($C$5+SQRT($C$4)*L964)^0.5</f>
        <v/>
      </c>
      <c r="W964" s="13">
        <f>M964/Projection!$C$24</f>
        <v/>
      </c>
      <c r="X964" s="13">
        <f>N964/Projection!$D$24</f>
        <v/>
      </c>
      <c r="Y964" s="13">
        <f>O964/Projection!$E$24</f>
        <v/>
      </c>
      <c r="Z964" s="13">
        <f>P964/Projection!$F$24</f>
        <v/>
      </c>
      <c r="AA964" s="13">
        <f>Q964/Projection!$G$24</f>
        <v/>
      </c>
      <c r="AB964" s="13">
        <f>R964/Projection!$H$24</f>
        <v/>
      </c>
      <c r="AC964" s="13">
        <f>S964/Projection!$I$24</f>
        <v/>
      </c>
      <c r="AD964" s="13">
        <f>T964/Projection!$J$24</f>
        <v/>
      </c>
      <c r="AE964" s="13">
        <f>U964/Projection!$K$24</f>
        <v/>
      </c>
      <c r="AF964" s="13">
        <f>V964/Projection!$L$24</f>
        <v/>
      </c>
      <c r="AG964" s="13">
        <f>MIN(W964:AF964)</f>
        <v/>
      </c>
    </row>
    <row r="965">
      <c r="B965" s="2" t="n">
        <v>952</v>
      </c>
      <c r="C965" s="20" t="n">
        <v>0.128359</v>
      </c>
      <c r="D965" s="20" t="n">
        <v>-0.98483</v>
      </c>
      <c r="E965" s="20" t="n">
        <v>1.599523</v>
      </c>
      <c r="F965" s="20" t="n">
        <v>-0.381265</v>
      </c>
      <c r="G965" s="20" t="n">
        <v>-1.008778</v>
      </c>
      <c r="H965" s="20" t="n">
        <v>-0.625659</v>
      </c>
      <c r="I965" s="20" t="n">
        <v>0.312346</v>
      </c>
      <c r="J965" s="20" t="n">
        <v>0.766161</v>
      </c>
      <c r="K965" s="20" t="n">
        <v>-1.030584</v>
      </c>
      <c r="L965" s="20" t="n">
        <v>0.416402</v>
      </c>
      <c r="M965" s="17">
        <f>Projection!$C$13*EXP($C$5+SQRT($C$4)*C965)+(Projection!$C$20+MAX(0,Projection!$C$14-Projection!$C$13)/Projection!$C$4-Projection!$C$21)*EXP($C$5+SQRT($C$4)*C965)^0.5</f>
        <v/>
      </c>
      <c r="N965" s="17">
        <f>M965*EXP($C$5+SQRT($C$4)*D965)+(Projection!$D$20+MAX(0,Projection!$C$24-M965)/Projection!$C$4-Projection!$D$21)*EXP($C$5+SQRT($C$4)*D965)^0.5</f>
        <v/>
      </c>
      <c r="O965" s="17">
        <f>N965*EXP($C$5+SQRT($C$4)*E965)+(Projection!$E$20+MAX(0,Projection!$D$24-N965)/Projection!$C$4-Projection!$E$21)*EXP($C$5+SQRT($C$4)*E965)^0.5</f>
        <v/>
      </c>
      <c r="P965" s="17">
        <f>O965*EXP($C$5+SQRT($C$4)*F965)+(Projection!$F$20+MAX(0,Projection!$E$24-O965)/Projection!$C$4-Projection!$F$21)*EXP($C$5+SQRT($C$4)*F965)^0.5</f>
        <v/>
      </c>
      <c r="Q965" s="17">
        <f>P965*EXP($C$5+SQRT($C$4)*G965)+(Projection!$G$20+MAX(0,Projection!$F$24-P965)/Projection!$C$4-Projection!$G$21)*EXP($C$5+SQRT($C$4)*G965)^0.5</f>
        <v/>
      </c>
      <c r="R965" s="17">
        <f>Q965*EXP($C$5+SQRT($C$4)*H965)+(Projection!$H$20+MAX(0,Projection!$G$24-Q965)/Projection!$C$4-Projection!$H$21)*EXP($C$5+SQRT($C$4)*H965)^0.5</f>
        <v/>
      </c>
      <c r="S965" s="17">
        <f>R965*EXP($C$5+SQRT($C$4)*I965)+(Projection!$I$20+MAX(0,Projection!$H$24-R965)/Projection!$C$4-Projection!$I$21)*EXP($C$5+SQRT($C$4)*I965)^0.5</f>
        <v/>
      </c>
      <c r="T965" s="17">
        <f>S965*EXP($C$5+SQRT($C$4)*J965)+(Projection!$J$20+MAX(0,Projection!$I$24-S965)/Projection!$C$4-Projection!$J$21)*EXP($C$5+SQRT($C$4)*J965)^0.5</f>
        <v/>
      </c>
      <c r="U965" s="17">
        <f>T965*EXP($C$5+SQRT($C$4)*K965)+(Projection!$K$20+MAX(0,Projection!$J$24-T965)/Projection!$C$4-Projection!$K$21)*EXP($C$5+SQRT($C$4)*K965)^0.5</f>
        <v/>
      </c>
      <c r="V965" s="17">
        <f>U965*EXP($C$5+SQRT($C$4)*L965)+(Projection!$L$20+MAX(0,Projection!$K$24-U965)/Projection!$C$4-Projection!$L$21)*EXP($C$5+SQRT($C$4)*L965)^0.5</f>
        <v/>
      </c>
      <c r="W965" s="13">
        <f>M965/Projection!$C$24</f>
        <v/>
      </c>
      <c r="X965" s="13">
        <f>N965/Projection!$D$24</f>
        <v/>
      </c>
      <c r="Y965" s="13">
        <f>O965/Projection!$E$24</f>
        <v/>
      </c>
      <c r="Z965" s="13">
        <f>P965/Projection!$F$24</f>
        <v/>
      </c>
      <c r="AA965" s="13">
        <f>Q965/Projection!$G$24</f>
        <v/>
      </c>
      <c r="AB965" s="13">
        <f>R965/Projection!$H$24</f>
        <v/>
      </c>
      <c r="AC965" s="13">
        <f>S965/Projection!$I$24</f>
        <v/>
      </c>
      <c r="AD965" s="13">
        <f>T965/Projection!$J$24</f>
        <v/>
      </c>
      <c r="AE965" s="13">
        <f>U965/Projection!$K$24</f>
        <v/>
      </c>
      <c r="AF965" s="13">
        <f>V965/Projection!$L$24</f>
        <v/>
      </c>
      <c r="AG965" s="13">
        <f>MIN(W965:AF965)</f>
        <v/>
      </c>
    </row>
    <row r="966">
      <c r="B966" s="2" t="n">
        <v>953</v>
      </c>
      <c r="C966" s="20" t="n">
        <v>2.870741</v>
      </c>
      <c r="D966" s="20" t="n">
        <v>-0.248621</v>
      </c>
      <c r="E966" s="20" t="n">
        <v>0.622729</v>
      </c>
      <c r="F966" s="20" t="n">
        <v>-0.156019</v>
      </c>
      <c r="G966" s="20" t="n">
        <v>-1.406651</v>
      </c>
      <c r="H966" s="20" t="n">
        <v>0.81957</v>
      </c>
      <c r="I966" s="20" t="n">
        <v>-0.471738</v>
      </c>
      <c r="J966" s="20" t="n">
        <v>1.078494</v>
      </c>
      <c r="K966" s="20" t="n">
        <v>-1.402555</v>
      </c>
      <c r="L966" s="20" t="n">
        <v>1.482141</v>
      </c>
      <c r="M966" s="17">
        <f>Projection!$C$13*EXP($C$5+SQRT($C$4)*C966)+(Projection!$C$20+MAX(0,Projection!$C$14-Projection!$C$13)/Projection!$C$4-Projection!$C$21)*EXP($C$5+SQRT($C$4)*C966)^0.5</f>
        <v/>
      </c>
      <c r="N966" s="17">
        <f>M966*EXP($C$5+SQRT($C$4)*D966)+(Projection!$D$20+MAX(0,Projection!$C$24-M966)/Projection!$C$4-Projection!$D$21)*EXP($C$5+SQRT($C$4)*D966)^0.5</f>
        <v/>
      </c>
      <c r="O966" s="17">
        <f>N966*EXP($C$5+SQRT($C$4)*E966)+(Projection!$E$20+MAX(0,Projection!$D$24-N966)/Projection!$C$4-Projection!$E$21)*EXP($C$5+SQRT($C$4)*E966)^0.5</f>
        <v/>
      </c>
      <c r="P966" s="17">
        <f>O966*EXP($C$5+SQRT($C$4)*F966)+(Projection!$F$20+MAX(0,Projection!$E$24-O966)/Projection!$C$4-Projection!$F$21)*EXP($C$5+SQRT($C$4)*F966)^0.5</f>
        <v/>
      </c>
      <c r="Q966" s="17">
        <f>P966*EXP($C$5+SQRT($C$4)*G966)+(Projection!$G$20+MAX(0,Projection!$F$24-P966)/Projection!$C$4-Projection!$G$21)*EXP($C$5+SQRT($C$4)*G966)^0.5</f>
        <v/>
      </c>
      <c r="R966" s="17">
        <f>Q966*EXP($C$5+SQRT($C$4)*H966)+(Projection!$H$20+MAX(0,Projection!$G$24-Q966)/Projection!$C$4-Projection!$H$21)*EXP($C$5+SQRT($C$4)*H966)^0.5</f>
        <v/>
      </c>
      <c r="S966" s="17">
        <f>R966*EXP($C$5+SQRT($C$4)*I966)+(Projection!$I$20+MAX(0,Projection!$H$24-R966)/Projection!$C$4-Projection!$I$21)*EXP($C$5+SQRT($C$4)*I966)^0.5</f>
        <v/>
      </c>
      <c r="T966" s="17">
        <f>S966*EXP($C$5+SQRT($C$4)*J966)+(Projection!$J$20+MAX(0,Projection!$I$24-S966)/Projection!$C$4-Projection!$J$21)*EXP($C$5+SQRT($C$4)*J966)^0.5</f>
        <v/>
      </c>
      <c r="U966" s="17">
        <f>T966*EXP($C$5+SQRT($C$4)*K966)+(Projection!$K$20+MAX(0,Projection!$J$24-T966)/Projection!$C$4-Projection!$K$21)*EXP($C$5+SQRT($C$4)*K966)^0.5</f>
        <v/>
      </c>
      <c r="V966" s="17">
        <f>U966*EXP($C$5+SQRT($C$4)*L966)+(Projection!$L$20+MAX(0,Projection!$K$24-U966)/Projection!$C$4-Projection!$L$21)*EXP($C$5+SQRT($C$4)*L966)^0.5</f>
        <v/>
      </c>
      <c r="W966" s="13">
        <f>M966/Projection!$C$24</f>
        <v/>
      </c>
      <c r="X966" s="13">
        <f>N966/Projection!$D$24</f>
        <v/>
      </c>
      <c r="Y966" s="13">
        <f>O966/Projection!$E$24</f>
        <v/>
      </c>
      <c r="Z966" s="13">
        <f>P966/Projection!$F$24</f>
        <v/>
      </c>
      <c r="AA966" s="13">
        <f>Q966/Projection!$G$24</f>
        <v/>
      </c>
      <c r="AB966" s="13">
        <f>R966/Projection!$H$24</f>
        <v/>
      </c>
      <c r="AC966" s="13">
        <f>S966/Projection!$I$24</f>
        <v/>
      </c>
      <c r="AD966" s="13">
        <f>T966/Projection!$J$24</f>
        <v/>
      </c>
      <c r="AE966" s="13">
        <f>U966/Projection!$K$24</f>
        <v/>
      </c>
      <c r="AF966" s="13">
        <f>V966/Projection!$L$24</f>
        <v/>
      </c>
      <c r="AG966" s="13">
        <f>MIN(W966:AF966)</f>
        <v/>
      </c>
    </row>
    <row r="967">
      <c r="B967" s="2" t="n">
        <v>954</v>
      </c>
      <c r="C967" s="20" t="n">
        <v>0.26523</v>
      </c>
      <c r="D967" s="20" t="n">
        <v>2.364782</v>
      </c>
      <c r="E967" s="20" t="n">
        <v>-0.321299</v>
      </c>
      <c r="F967" s="20" t="n">
        <v>-0.814207</v>
      </c>
      <c r="G967" s="20" t="n">
        <v>1.545686</v>
      </c>
      <c r="H967" s="20" t="n">
        <v>0.799642</v>
      </c>
      <c r="I967" s="20" t="n">
        <v>0.539655</v>
      </c>
      <c r="J967" s="20" t="n">
        <v>-0.995286</v>
      </c>
      <c r="K967" s="20" t="n">
        <v>1.309073</v>
      </c>
      <c r="L967" s="20" t="n">
        <v>0.814992</v>
      </c>
      <c r="M967" s="17">
        <f>Projection!$C$13*EXP($C$5+SQRT($C$4)*C967)+(Projection!$C$20+MAX(0,Projection!$C$14-Projection!$C$13)/Projection!$C$4-Projection!$C$21)*EXP($C$5+SQRT($C$4)*C967)^0.5</f>
        <v/>
      </c>
      <c r="N967" s="17">
        <f>M967*EXP($C$5+SQRT($C$4)*D967)+(Projection!$D$20+MAX(0,Projection!$C$24-M967)/Projection!$C$4-Projection!$D$21)*EXP($C$5+SQRT($C$4)*D967)^0.5</f>
        <v/>
      </c>
      <c r="O967" s="17">
        <f>N967*EXP($C$5+SQRT($C$4)*E967)+(Projection!$E$20+MAX(0,Projection!$D$24-N967)/Projection!$C$4-Projection!$E$21)*EXP($C$5+SQRT($C$4)*E967)^0.5</f>
        <v/>
      </c>
      <c r="P967" s="17">
        <f>O967*EXP($C$5+SQRT($C$4)*F967)+(Projection!$F$20+MAX(0,Projection!$E$24-O967)/Projection!$C$4-Projection!$F$21)*EXP($C$5+SQRT($C$4)*F967)^0.5</f>
        <v/>
      </c>
      <c r="Q967" s="17">
        <f>P967*EXP($C$5+SQRT($C$4)*G967)+(Projection!$G$20+MAX(0,Projection!$F$24-P967)/Projection!$C$4-Projection!$G$21)*EXP($C$5+SQRT($C$4)*G967)^0.5</f>
        <v/>
      </c>
      <c r="R967" s="17">
        <f>Q967*EXP($C$5+SQRT($C$4)*H967)+(Projection!$H$20+MAX(0,Projection!$G$24-Q967)/Projection!$C$4-Projection!$H$21)*EXP($C$5+SQRT($C$4)*H967)^0.5</f>
        <v/>
      </c>
      <c r="S967" s="17">
        <f>R967*EXP($C$5+SQRT($C$4)*I967)+(Projection!$I$20+MAX(0,Projection!$H$24-R967)/Projection!$C$4-Projection!$I$21)*EXP($C$5+SQRT($C$4)*I967)^0.5</f>
        <v/>
      </c>
      <c r="T967" s="17">
        <f>S967*EXP($C$5+SQRT($C$4)*J967)+(Projection!$J$20+MAX(0,Projection!$I$24-S967)/Projection!$C$4-Projection!$J$21)*EXP($C$5+SQRT($C$4)*J967)^0.5</f>
        <v/>
      </c>
      <c r="U967" s="17">
        <f>T967*EXP($C$5+SQRT($C$4)*K967)+(Projection!$K$20+MAX(0,Projection!$J$24-T967)/Projection!$C$4-Projection!$K$21)*EXP($C$5+SQRT($C$4)*K967)^0.5</f>
        <v/>
      </c>
      <c r="V967" s="17">
        <f>U967*EXP($C$5+SQRT($C$4)*L967)+(Projection!$L$20+MAX(0,Projection!$K$24-U967)/Projection!$C$4-Projection!$L$21)*EXP($C$5+SQRT($C$4)*L967)^0.5</f>
        <v/>
      </c>
      <c r="W967" s="13">
        <f>M967/Projection!$C$24</f>
        <v/>
      </c>
      <c r="X967" s="13">
        <f>N967/Projection!$D$24</f>
        <v/>
      </c>
      <c r="Y967" s="13">
        <f>O967/Projection!$E$24</f>
        <v/>
      </c>
      <c r="Z967" s="13">
        <f>P967/Projection!$F$24</f>
        <v/>
      </c>
      <c r="AA967" s="13">
        <f>Q967/Projection!$G$24</f>
        <v/>
      </c>
      <c r="AB967" s="13">
        <f>R967/Projection!$H$24</f>
        <v/>
      </c>
      <c r="AC967" s="13">
        <f>S967/Projection!$I$24</f>
        <v/>
      </c>
      <c r="AD967" s="13">
        <f>T967/Projection!$J$24</f>
        <v/>
      </c>
      <c r="AE967" s="13">
        <f>U967/Projection!$K$24</f>
        <v/>
      </c>
      <c r="AF967" s="13">
        <f>V967/Projection!$L$24</f>
        <v/>
      </c>
      <c r="AG967" s="13">
        <f>MIN(W967:AF967)</f>
        <v/>
      </c>
    </row>
    <row r="968">
      <c r="B968" s="2" t="n">
        <v>955</v>
      </c>
      <c r="C968" s="20" t="n">
        <v>1.322011</v>
      </c>
      <c r="D968" s="20" t="n">
        <v>1.317999</v>
      </c>
      <c r="E968" s="20" t="n">
        <v>1.282364</v>
      </c>
      <c r="F968" s="20" t="n">
        <v>0.428039</v>
      </c>
      <c r="G968" s="20" t="n">
        <v>-2.44257</v>
      </c>
      <c r="H968" s="20" t="n">
        <v>-1.658627</v>
      </c>
      <c r="I968" s="20" t="n">
        <v>0.7111</v>
      </c>
      <c r="J968" s="20" t="n">
        <v>-1.296435</v>
      </c>
      <c r="K968" s="20" t="n">
        <v>0.451601</v>
      </c>
      <c r="L968" s="20" t="n">
        <v>-0.49869</v>
      </c>
      <c r="M968" s="17">
        <f>Projection!$C$13*EXP($C$5+SQRT($C$4)*C968)+(Projection!$C$20+MAX(0,Projection!$C$14-Projection!$C$13)/Projection!$C$4-Projection!$C$21)*EXP($C$5+SQRT($C$4)*C968)^0.5</f>
        <v/>
      </c>
      <c r="N968" s="17">
        <f>M968*EXP($C$5+SQRT($C$4)*D968)+(Projection!$D$20+MAX(0,Projection!$C$24-M968)/Projection!$C$4-Projection!$D$21)*EXP($C$5+SQRT($C$4)*D968)^0.5</f>
        <v/>
      </c>
      <c r="O968" s="17">
        <f>N968*EXP($C$5+SQRT($C$4)*E968)+(Projection!$E$20+MAX(0,Projection!$D$24-N968)/Projection!$C$4-Projection!$E$21)*EXP($C$5+SQRT($C$4)*E968)^0.5</f>
        <v/>
      </c>
      <c r="P968" s="17">
        <f>O968*EXP($C$5+SQRT($C$4)*F968)+(Projection!$F$20+MAX(0,Projection!$E$24-O968)/Projection!$C$4-Projection!$F$21)*EXP($C$5+SQRT($C$4)*F968)^0.5</f>
        <v/>
      </c>
      <c r="Q968" s="17">
        <f>P968*EXP($C$5+SQRT($C$4)*G968)+(Projection!$G$20+MAX(0,Projection!$F$24-P968)/Projection!$C$4-Projection!$G$21)*EXP($C$5+SQRT($C$4)*G968)^0.5</f>
        <v/>
      </c>
      <c r="R968" s="17">
        <f>Q968*EXP($C$5+SQRT($C$4)*H968)+(Projection!$H$20+MAX(0,Projection!$G$24-Q968)/Projection!$C$4-Projection!$H$21)*EXP($C$5+SQRT($C$4)*H968)^0.5</f>
        <v/>
      </c>
      <c r="S968" s="17">
        <f>R968*EXP($C$5+SQRT($C$4)*I968)+(Projection!$I$20+MAX(0,Projection!$H$24-R968)/Projection!$C$4-Projection!$I$21)*EXP($C$5+SQRT($C$4)*I968)^0.5</f>
        <v/>
      </c>
      <c r="T968" s="17">
        <f>S968*EXP($C$5+SQRT($C$4)*J968)+(Projection!$J$20+MAX(0,Projection!$I$24-S968)/Projection!$C$4-Projection!$J$21)*EXP($C$5+SQRT($C$4)*J968)^0.5</f>
        <v/>
      </c>
      <c r="U968" s="17">
        <f>T968*EXP($C$5+SQRT($C$4)*K968)+(Projection!$K$20+MAX(0,Projection!$J$24-T968)/Projection!$C$4-Projection!$K$21)*EXP($C$5+SQRT($C$4)*K968)^0.5</f>
        <v/>
      </c>
      <c r="V968" s="17">
        <f>U968*EXP($C$5+SQRT($C$4)*L968)+(Projection!$L$20+MAX(0,Projection!$K$24-U968)/Projection!$C$4-Projection!$L$21)*EXP($C$5+SQRT($C$4)*L968)^0.5</f>
        <v/>
      </c>
      <c r="W968" s="13">
        <f>M968/Projection!$C$24</f>
        <v/>
      </c>
      <c r="X968" s="13">
        <f>N968/Projection!$D$24</f>
        <v/>
      </c>
      <c r="Y968" s="13">
        <f>O968/Projection!$E$24</f>
        <v/>
      </c>
      <c r="Z968" s="13">
        <f>P968/Projection!$F$24</f>
        <v/>
      </c>
      <c r="AA968" s="13">
        <f>Q968/Projection!$G$24</f>
        <v/>
      </c>
      <c r="AB968" s="13">
        <f>R968/Projection!$H$24</f>
        <v/>
      </c>
      <c r="AC968" s="13">
        <f>S968/Projection!$I$24</f>
        <v/>
      </c>
      <c r="AD968" s="13">
        <f>T968/Projection!$J$24</f>
        <v/>
      </c>
      <c r="AE968" s="13">
        <f>U968/Projection!$K$24</f>
        <v/>
      </c>
      <c r="AF968" s="13">
        <f>V968/Projection!$L$24</f>
        <v/>
      </c>
      <c r="AG968" s="13">
        <f>MIN(W968:AF968)</f>
        <v/>
      </c>
    </row>
    <row r="969">
      <c r="B969" s="2" t="n">
        <v>956</v>
      </c>
      <c r="C969" s="20" t="n">
        <v>-0.992081</v>
      </c>
      <c r="D969" s="20" t="n">
        <v>-1.525375</v>
      </c>
      <c r="E969" s="20" t="n">
        <v>-1.111471</v>
      </c>
      <c r="F969" s="20" t="n">
        <v>-0.176318</v>
      </c>
      <c r="G969" s="20" t="n">
        <v>0.753732</v>
      </c>
      <c r="H969" s="20" t="n">
        <v>-0.816753</v>
      </c>
      <c r="I969" s="20" t="n">
        <v>1.756101</v>
      </c>
      <c r="J969" s="20" t="n">
        <v>-2.446018</v>
      </c>
      <c r="K969" s="20" t="n">
        <v>0.287094</v>
      </c>
      <c r="L969" s="20" t="n">
        <v>1.140087</v>
      </c>
      <c r="M969" s="17">
        <f>Projection!$C$13*EXP($C$5+SQRT($C$4)*C969)+(Projection!$C$20+MAX(0,Projection!$C$14-Projection!$C$13)/Projection!$C$4-Projection!$C$21)*EXP($C$5+SQRT($C$4)*C969)^0.5</f>
        <v/>
      </c>
      <c r="N969" s="17">
        <f>M969*EXP($C$5+SQRT($C$4)*D969)+(Projection!$D$20+MAX(0,Projection!$C$24-M969)/Projection!$C$4-Projection!$D$21)*EXP($C$5+SQRT($C$4)*D969)^0.5</f>
        <v/>
      </c>
      <c r="O969" s="17">
        <f>N969*EXP($C$5+SQRT($C$4)*E969)+(Projection!$E$20+MAX(0,Projection!$D$24-N969)/Projection!$C$4-Projection!$E$21)*EXP($C$5+SQRT($C$4)*E969)^0.5</f>
        <v/>
      </c>
      <c r="P969" s="17">
        <f>O969*EXP($C$5+SQRT($C$4)*F969)+(Projection!$F$20+MAX(0,Projection!$E$24-O969)/Projection!$C$4-Projection!$F$21)*EXP($C$5+SQRT($C$4)*F969)^0.5</f>
        <v/>
      </c>
      <c r="Q969" s="17">
        <f>P969*EXP($C$5+SQRT($C$4)*G969)+(Projection!$G$20+MAX(0,Projection!$F$24-P969)/Projection!$C$4-Projection!$G$21)*EXP($C$5+SQRT($C$4)*G969)^0.5</f>
        <v/>
      </c>
      <c r="R969" s="17">
        <f>Q969*EXP($C$5+SQRT($C$4)*H969)+(Projection!$H$20+MAX(0,Projection!$G$24-Q969)/Projection!$C$4-Projection!$H$21)*EXP($C$5+SQRT($C$4)*H969)^0.5</f>
        <v/>
      </c>
      <c r="S969" s="17">
        <f>R969*EXP($C$5+SQRT($C$4)*I969)+(Projection!$I$20+MAX(0,Projection!$H$24-R969)/Projection!$C$4-Projection!$I$21)*EXP($C$5+SQRT($C$4)*I969)^0.5</f>
        <v/>
      </c>
      <c r="T969" s="17">
        <f>S969*EXP($C$5+SQRT($C$4)*J969)+(Projection!$J$20+MAX(0,Projection!$I$24-S969)/Projection!$C$4-Projection!$J$21)*EXP($C$5+SQRT($C$4)*J969)^0.5</f>
        <v/>
      </c>
      <c r="U969" s="17">
        <f>T969*EXP($C$5+SQRT($C$4)*K969)+(Projection!$K$20+MAX(0,Projection!$J$24-T969)/Projection!$C$4-Projection!$K$21)*EXP($C$5+SQRT($C$4)*K969)^0.5</f>
        <v/>
      </c>
      <c r="V969" s="17">
        <f>U969*EXP($C$5+SQRT($C$4)*L969)+(Projection!$L$20+MAX(0,Projection!$K$24-U969)/Projection!$C$4-Projection!$L$21)*EXP($C$5+SQRT($C$4)*L969)^0.5</f>
        <v/>
      </c>
      <c r="W969" s="13">
        <f>M969/Projection!$C$24</f>
        <v/>
      </c>
      <c r="X969" s="13">
        <f>N969/Projection!$D$24</f>
        <v/>
      </c>
      <c r="Y969" s="13">
        <f>O969/Projection!$E$24</f>
        <v/>
      </c>
      <c r="Z969" s="13">
        <f>P969/Projection!$F$24</f>
        <v/>
      </c>
      <c r="AA969" s="13">
        <f>Q969/Projection!$G$24</f>
        <v/>
      </c>
      <c r="AB969" s="13">
        <f>R969/Projection!$H$24</f>
        <v/>
      </c>
      <c r="AC969" s="13">
        <f>S969/Projection!$I$24</f>
        <v/>
      </c>
      <c r="AD969" s="13">
        <f>T969/Projection!$J$24</f>
        <v/>
      </c>
      <c r="AE969" s="13">
        <f>U969/Projection!$K$24</f>
        <v/>
      </c>
      <c r="AF969" s="13">
        <f>V969/Projection!$L$24</f>
        <v/>
      </c>
      <c r="AG969" s="13">
        <f>MIN(W969:AF969)</f>
        <v/>
      </c>
    </row>
    <row r="970">
      <c r="B970" s="2" t="n">
        <v>957</v>
      </c>
      <c r="C970" s="20" t="n">
        <v>-0.259201</v>
      </c>
      <c r="D970" s="20" t="n">
        <v>-1.143062</v>
      </c>
      <c r="E970" s="20" t="n">
        <v>1.224474</v>
      </c>
      <c r="F970" s="20" t="n">
        <v>-0.361839</v>
      </c>
      <c r="G970" s="20" t="n">
        <v>0.334128</v>
      </c>
      <c r="H970" s="20" t="n">
        <v>-0.486532</v>
      </c>
      <c r="I970" s="20" t="n">
        <v>-1.288368</v>
      </c>
      <c r="J970" s="20" t="n">
        <v>-0.215695</v>
      </c>
      <c r="K970" s="20" t="n">
        <v>-0.491569</v>
      </c>
      <c r="L970" s="20" t="n">
        <v>0.082464</v>
      </c>
      <c r="M970" s="17">
        <f>Projection!$C$13*EXP($C$5+SQRT($C$4)*C970)+(Projection!$C$20+MAX(0,Projection!$C$14-Projection!$C$13)/Projection!$C$4-Projection!$C$21)*EXP($C$5+SQRT($C$4)*C970)^0.5</f>
        <v/>
      </c>
      <c r="N970" s="17">
        <f>M970*EXP($C$5+SQRT($C$4)*D970)+(Projection!$D$20+MAX(0,Projection!$C$24-M970)/Projection!$C$4-Projection!$D$21)*EXP($C$5+SQRT($C$4)*D970)^0.5</f>
        <v/>
      </c>
      <c r="O970" s="17">
        <f>N970*EXP($C$5+SQRT($C$4)*E970)+(Projection!$E$20+MAX(0,Projection!$D$24-N970)/Projection!$C$4-Projection!$E$21)*EXP($C$5+SQRT($C$4)*E970)^0.5</f>
        <v/>
      </c>
      <c r="P970" s="17">
        <f>O970*EXP($C$5+SQRT($C$4)*F970)+(Projection!$F$20+MAX(0,Projection!$E$24-O970)/Projection!$C$4-Projection!$F$21)*EXP($C$5+SQRT($C$4)*F970)^0.5</f>
        <v/>
      </c>
      <c r="Q970" s="17">
        <f>P970*EXP($C$5+SQRT($C$4)*G970)+(Projection!$G$20+MAX(0,Projection!$F$24-P970)/Projection!$C$4-Projection!$G$21)*EXP($C$5+SQRT($C$4)*G970)^0.5</f>
        <v/>
      </c>
      <c r="R970" s="17">
        <f>Q970*EXP($C$5+SQRT($C$4)*H970)+(Projection!$H$20+MAX(0,Projection!$G$24-Q970)/Projection!$C$4-Projection!$H$21)*EXP($C$5+SQRT($C$4)*H970)^0.5</f>
        <v/>
      </c>
      <c r="S970" s="17">
        <f>R970*EXP($C$5+SQRT($C$4)*I970)+(Projection!$I$20+MAX(0,Projection!$H$24-R970)/Projection!$C$4-Projection!$I$21)*EXP($C$5+SQRT($C$4)*I970)^0.5</f>
        <v/>
      </c>
      <c r="T970" s="17">
        <f>S970*EXP($C$5+SQRT($C$4)*J970)+(Projection!$J$20+MAX(0,Projection!$I$24-S970)/Projection!$C$4-Projection!$J$21)*EXP($C$5+SQRT($C$4)*J970)^0.5</f>
        <v/>
      </c>
      <c r="U970" s="17">
        <f>T970*EXP($C$5+SQRT($C$4)*K970)+(Projection!$K$20+MAX(0,Projection!$J$24-T970)/Projection!$C$4-Projection!$K$21)*EXP($C$5+SQRT($C$4)*K970)^0.5</f>
        <v/>
      </c>
      <c r="V970" s="17">
        <f>U970*EXP($C$5+SQRT($C$4)*L970)+(Projection!$L$20+MAX(0,Projection!$K$24-U970)/Projection!$C$4-Projection!$L$21)*EXP($C$5+SQRT($C$4)*L970)^0.5</f>
        <v/>
      </c>
      <c r="W970" s="13">
        <f>M970/Projection!$C$24</f>
        <v/>
      </c>
      <c r="X970" s="13">
        <f>N970/Projection!$D$24</f>
        <v/>
      </c>
      <c r="Y970" s="13">
        <f>O970/Projection!$E$24</f>
        <v/>
      </c>
      <c r="Z970" s="13">
        <f>P970/Projection!$F$24</f>
        <v/>
      </c>
      <c r="AA970" s="13">
        <f>Q970/Projection!$G$24</f>
        <v/>
      </c>
      <c r="AB970" s="13">
        <f>R970/Projection!$H$24</f>
        <v/>
      </c>
      <c r="AC970" s="13">
        <f>S970/Projection!$I$24</f>
        <v/>
      </c>
      <c r="AD970" s="13">
        <f>T970/Projection!$J$24</f>
        <v/>
      </c>
      <c r="AE970" s="13">
        <f>U970/Projection!$K$24</f>
        <v/>
      </c>
      <c r="AF970" s="13">
        <f>V970/Projection!$L$24</f>
        <v/>
      </c>
      <c r="AG970" s="13">
        <f>MIN(W970:AF970)</f>
        <v/>
      </c>
    </row>
    <row r="971">
      <c r="B971" s="2" t="n">
        <v>958</v>
      </c>
      <c r="C971" s="20" t="n">
        <v>-1.067249</v>
      </c>
      <c r="D971" s="20" t="n">
        <v>2.048755</v>
      </c>
      <c r="E971" s="20" t="n">
        <v>0.979787</v>
      </c>
      <c r="F971" s="20" t="n">
        <v>0.99234</v>
      </c>
      <c r="G971" s="20" t="n">
        <v>-0.09768400000000001</v>
      </c>
      <c r="H971" s="20" t="n">
        <v>2.041371</v>
      </c>
      <c r="I971" s="20" t="n">
        <v>1.226416</v>
      </c>
      <c r="J971" s="20" t="n">
        <v>-0.487424</v>
      </c>
      <c r="K971" s="20" t="n">
        <v>0.6264150000000001</v>
      </c>
      <c r="L971" s="20" t="n">
        <v>0.177183</v>
      </c>
      <c r="M971" s="17">
        <f>Projection!$C$13*EXP($C$5+SQRT($C$4)*C971)+(Projection!$C$20+MAX(0,Projection!$C$14-Projection!$C$13)/Projection!$C$4-Projection!$C$21)*EXP($C$5+SQRT($C$4)*C971)^0.5</f>
        <v/>
      </c>
      <c r="N971" s="17">
        <f>M971*EXP($C$5+SQRT($C$4)*D971)+(Projection!$D$20+MAX(0,Projection!$C$24-M971)/Projection!$C$4-Projection!$D$21)*EXP($C$5+SQRT($C$4)*D971)^0.5</f>
        <v/>
      </c>
      <c r="O971" s="17">
        <f>N971*EXP($C$5+SQRT($C$4)*E971)+(Projection!$E$20+MAX(0,Projection!$D$24-N971)/Projection!$C$4-Projection!$E$21)*EXP($C$5+SQRT($C$4)*E971)^0.5</f>
        <v/>
      </c>
      <c r="P971" s="17">
        <f>O971*EXP($C$5+SQRT($C$4)*F971)+(Projection!$F$20+MAX(0,Projection!$E$24-O971)/Projection!$C$4-Projection!$F$21)*EXP($C$5+SQRT($C$4)*F971)^0.5</f>
        <v/>
      </c>
      <c r="Q971" s="17">
        <f>P971*EXP($C$5+SQRT($C$4)*G971)+(Projection!$G$20+MAX(0,Projection!$F$24-P971)/Projection!$C$4-Projection!$G$21)*EXP($C$5+SQRT($C$4)*G971)^0.5</f>
        <v/>
      </c>
      <c r="R971" s="17">
        <f>Q971*EXP($C$5+SQRT($C$4)*H971)+(Projection!$H$20+MAX(0,Projection!$G$24-Q971)/Projection!$C$4-Projection!$H$21)*EXP($C$5+SQRT($C$4)*H971)^0.5</f>
        <v/>
      </c>
      <c r="S971" s="17">
        <f>R971*EXP($C$5+SQRT($C$4)*I971)+(Projection!$I$20+MAX(0,Projection!$H$24-R971)/Projection!$C$4-Projection!$I$21)*EXP($C$5+SQRT($C$4)*I971)^0.5</f>
        <v/>
      </c>
      <c r="T971" s="17">
        <f>S971*EXP($C$5+SQRT($C$4)*J971)+(Projection!$J$20+MAX(0,Projection!$I$24-S971)/Projection!$C$4-Projection!$J$21)*EXP($C$5+SQRT($C$4)*J971)^0.5</f>
        <v/>
      </c>
      <c r="U971" s="17">
        <f>T971*EXP($C$5+SQRT($C$4)*K971)+(Projection!$K$20+MAX(0,Projection!$J$24-T971)/Projection!$C$4-Projection!$K$21)*EXP($C$5+SQRT($C$4)*K971)^0.5</f>
        <v/>
      </c>
      <c r="V971" s="17">
        <f>U971*EXP($C$5+SQRT($C$4)*L971)+(Projection!$L$20+MAX(0,Projection!$K$24-U971)/Projection!$C$4-Projection!$L$21)*EXP($C$5+SQRT($C$4)*L971)^0.5</f>
        <v/>
      </c>
      <c r="W971" s="13">
        <f>M971/Projection!$C$24</f>
        <v/>
      </c>
      <c r="X971" s="13">
        <f>N971/Projection!$D$24</f>
        <v/>
      </c>
      <c r="Y971" s="13">
        <f>O971/Projection!$E$24</f>
        <v/>
      </c>
      <c r="Z971" s="13">
        <f>P971/Projection!$F$24</f>
        <v/>
      </c>
      <c r="AA971" s="13">
        <f>Q971/Projection!$G$24</f>
        <v/>
      </c>
      <c r="AB971" s="13">
        <f>R971/Projection!$H$24</f>
        <v/>
      </c>
      <c r="AC971" s="13">
        <f>S971/Projection!$I$24</f>
        <v/>
      </c>
      <c r="AD971" s="13">
        <f>T971/Projection!$J$24</f>
        <v/>
      </c>
      <c r="AE971" s="13">
        <f>U971/Projection!$K$24</f>
        <v/>
      </c>
      <c r="AF971" s="13">
        <f>V971/Projection!$L$24</f>
        <v/>
      </c>
      <c r="AG971" s="13">
        <f>MIN(W971:AF971)</f>
        <v/>
      </c>
    </row>
    <row r="972">
      <c r="B972" s="2" t="n">
        <v>959</v>
      </c>
      <c r="C972" s="20" t="n">
        <v>0.144308</v>
      </c>
      <c r="D972" s="20" t="n">
        <v>0.012171</v>
      </c>
      <c r="E972" s="20" t="n">
        <v>0.424545</v>
      </c>
      <c r="F972" s="20" t="n">
        <v>-0.729957</v>
      </c>
      <c r="G972" s="20" t="n">
        <v>-0.35944</v>
      </c>
      <c r="H972" s="20" t="n">
        <v>0.153608</v>
      </c>
      <c r="I972" s="20" t="n">
        <v>0.81619</v>
      </c>
      <c r="J972" s="20" t="n">
        <v>-0.011137</v>
      </c>
      <c r="K972" s="20" t="n">
        <v>-2.108166</v>
      </c>
      <c r="L972" s="20" t="n">
        <v>0.597431</v>
      </c>
      <c r="M972" s="17">
        <f>Projection!$C$13*EXP($C$5+SQRT($C$4)*C972)+(Projection!$C$20+MAX(0,Projection!$C$14-Projection!$C$13)/Projection!$C$4-Projection!$C$21)*EXP($C$5+SQRT($C$4)*C972)^0.5</f>
        <v/>
      </c>
      <c r="N972" s="17">
        <f>M972*EXP($C$5+SQRT($C$4)*D972)+(Projection!$D$20+MAX(0,Projection!$C$24-M972)/Projection!$C$4-Projection!$D$21)*EXP($C$5+SQRT($C$4)*D972)^0.5</f>
        <v/>
      </c>
      <c r="O972" s="17">
        <f>N972*EXP($C$5+SQRT($C$4)*E972)+(Projection!$E$20+MAX(0,Projection!$D$24-N972)/Projection!$C$4-Projection!$E$21)*EXP($C$5+SQRT($C$4)*E972)^0.5</f>
        <v/>
      </c>
      <c r="P972" s="17">
        <f>O972*EXP($C$5+SQRT($C$4)*F972)+(Projection!$F$20+MAX(0,Projection!$E$24-O972)/Projection!$C$4-Projection!$F$21)*EXP($C$5+SQRT($C$4)*F972)^0.5</f>
        <v/>
      </c>
      <c r="Q972" s="17">
        <f>P972*EXP($C$5+SQRT($C$4)*G972)+(Projection!$G$20+MAX(0,Projection!$F$24-P972)/Projection!$C$4-Projection!$G$21)*EXP($C$5+SQRT($C$4)*G972)^0.5</f>
        <v/>
      </c>
      <c r="R972" s="17">
        <f>Q972*EXP($C$5+SQRT($C$4)*H972)+(Projection!$H$20+MAX(0,Projection!$G$24-Q972)/Projection!$C$4-Projection!$H$21)*EXP($C$5+SQRT($C$4)*H972)^0.5</f>
        <v/>
      </c>
      <c r="S972" s="17">
        <f>R972*EXP($C$5+SQRT($C$4)*I972)+(Projection!$I$20+MAX(0,Projection!$H$24-R972)/Projection!$C$4-Projection!$I$21)*EXP($C$5+SQRT($C$4)*I972)^0.5</f>
        <v/>
      </c>
      <c r="T972" s="17">
        <f>S972*EXP($C$5+SQRT($C$4)*J972)+(Projection!$J$20+MAX(0,Projection!$I$24-S972)/Projection!$C$4-Projection!$J$21)*EXP($C$5+SQRT($C$4)*J972)^0.5</f>
        <v/>
      </c>
      <c r="U972" s="17">
        <f>T972*EXP($C$5+SQRT($C$4)*K972)+(Projection!$K$20+MAX(0,Projection!$J$24-T972)/Projection!$C$4-Projection!$K$21)*EXP($C$5+SQRT($C$4)*K972)^0.5</f>
        <v/>
      </c>
      <c r="V972" s="17">
        <f>U972*EXP($C$5+SQRT($C$4)*L972)+(Projection!$L$20+MAX(0,Projection!$K$24-U972)/Projection!$C$4-Projection!$L$21)*EXP($C$5+SQRT($C$4)*L972)^0.5</f>
        <v/>
      </c>
      <c r="W972" s="13">
        <f>M972/Projection!$C$24</f>
        <v/>
      </c>
      <c r="X972" s="13">
        <f>N972/Projection!$D$24</f>
        <v/>
      </c>
      <c r="Y972" s="13">
        <f>O972/Projection!$E$24</f>
        <v/>
      </c>
      <c r="Z972" s="13">
        <f>P972/Projection!$F$24</f>
        <v/>
      </c>
      <c r="AA972" s="13">
        <f>Q972/Projection!$G$24</f>
        <v/>
      </c>
      <c r="AB972" s="13">
        <f>R972/Projection!$H$24</f>
        <v/>
      </c>
      <c r="AC972" s="13">
        <f>S972/Projection!$I$24</f>
        <v/>
      </c>
      <c r="AD972" s="13">
        <f>T972/Projection!$J$24</f>
        <v/>
      </c>
      <c r="AE972" s="13">
        <f>U972/Projection!$K$24</f>
        <v/>
      </c>
      <c r="AF972" s="13">
        <f>V972/Projection!$L$24</f>
        <v/>
      </c>
      <c r="AG972" s="13">
        <f>MIN(W972:AF972)</f>
        <v/>
      </c>
    </row>
    <row r="973">
      <c r="B973" s="2" t="n">
        <v>960</v>
      </c>
      <c r="C973" s="20" t="n">
        <v>-0.488696</v>
      </c>
      <c r="D973" s="20" t="n">
        <v>-0.1538</v>
      </c>
      <c r="E973" s="20" t="n">
        <v>-0.786729</v>
      </c>
      <c r="F973" s="20" t="n">
        <v>-1.91936</v>
      </c>
      <c r="G973" s="20" t="n">
        <v>0.611527</v>
      </c>
      <c r="H973" s="20" t="n">
        <v>-0.604835</v>
      </c>
      <c r="I973" s="20" t="n">
        <v>0.853673</v>
      </c>
      <c r="J973" s="20" t="n">
        <v>0.365085</v>
      </c>
      <c r="K973" s="20" t="n">
        <v>-0.053734</v>
      </c>
      <c r="L973" s="20" t="n">
        <v>0.823044</v>
      </c>
      <c r="M973" s="17">
        <f>Projection!$C$13*EXP($C$5+SQRT($C$4)*C973)+(Projection!$C$20+MAX(0,Projection!$C$14-Projection!$C$13)/Projection!$C$4-Projection!$C$21)*EXP($C$5+SQRT($C$4)*C973)^0.5</f>
        <v/>
      </c>
      <c r="N973" s="17">
        <f>M973*EXP($C$5+SQRT($C$4)*D973)+(Projection!$D$20+MAX(0,Projection!$C$24-M973)/Projection!$C$4-Projection!$D$21)*EXP($C$5+SQRT($C$4)*D973)^0.5</f>
        <v/>
      </c>
      <c r="O973" s="17">
        <f>N973*EXP($C$5+SQRT($C$4)*E973)+(Projection!$E$20+MAX(0,Projection!$D$24-N973)/Projection!$C$4-Projection!$E$21)*EXP($C$5+SQRT($C$4)*E973)^0.5</f>
        <v/>
      </c>
      <c r="P973" s="17">
        <f>O973*EXP($C$5+SQRT($C$4)*F973)+(Projection!$F$20+MAX(0,Projection!$E$24-O973)/Projection!$C$4-Projection!$F$21)*EXP($C$5+SQRT($C$4)*F973)^0.5</f>
        <v/>
      </c>
      <c r="Q973" s="17">
        <f>P973*EXP($C$5+SQRT($C$4)*G973)+(Projection!$G$20+MAX(0,Projection!$F$24-P973)/Projection!$C$4-Projection!$G$21)*EXP($C$5+SQRT($C$4)*G973)^0.5</f>
        <v/>
      </c>
      <c r="R973" s="17">
        <f>Q973*EXP($C$5+SQRT($C$4)*H973)+(Projection!$H$20+MAX(0,Projection!$G$24-Q973)/Projection!$C$4-Projection!$H$21)*EXP($C$5+SQRT($C$4)*H973)^0.5</f>
        <v/>
      </c>
      <c r="S973" s="17">
        <f>R973*EXP($C$5+SQRT($C$4)*I973)+(Projection!$I$20+MAX(0,Projection!$H$24-R973)/Projection!$C$4-Projection!$I$21)*EXP($C$5+SQRT($C$4)*I973)^0.5</f>
        <v/>
      </c>
      <c r="T973" s="17">
        <f>S973*EXP($C$5+SQRT($C$4)*J973)+(Projection!$J$20+MAX(0,Projection!$I$24-S973)/Projection!$C$4-Projection!$J$21)*EXP($C$5+SQRT($C$4)*J973)^0.5</f>
        <v/>
      </c>
      <c r="U973" s="17">
        <f>T973*EXP($C$5+SQRT($C$4)*K973)+(Projection!$K$20+MAX(0,Projection!$J$24-T973)/Projection!$C$4-Projection!$K$21)*EXP($C$5+SQRT($C$4)*K973)^0.5</f>
        <v/>
      </c>
      <c r="V973" s="17">
        <f>U973*EXP($C$5+SQRT($C$4)*L973)+(Projection!$L$20+MAX(0,Projection!$K$24-U973)/Projection!$C$4-Projection!$L$21)*EXP($C$5+SQRT($C$4)*L973)^0.5</f>
        <v/>
      </c>
      <c r="W973" s="13">
        <f>M973/Projection!$C$24</f>
        <v/>
      </c>
      <c r="X973" s="13">
        <f>N973/Projection!$D$24</f>
        <v/>
      </c>
      <c r="Y973" s="13">
        <f>O973/Projection!$E$24</f>
        <v/>
      </c>
      <c r="Z973" s="13">
        <f>P973/Projection!$F$24</f>
        <v/>
      </c>
      <c r="AA973" s="13">
        <f>Q973/Projection!$G$24</f>
        <v/>
      </c>
      <c r="AB973" s="13">
        <f>R973/Projection!$H$24</f>
        <v/>
      </c>
      <c r="AC973" s="13">
        <f>S973/Projection!$I$24</f>
        <v/>
      </c>
      <c r="AD973" s="13">
        <f>T973/Projection!$J$24</f>
        <v/>
      </c>
      <c r="AE973" s="13">
        <f>U973/Projection!$K$24</f>
        <v/>
      </c>
      <c r="AF973" s="13">
        <f>V973/Projection!$L$24</f>
        <v/>
      </c>
      <c r="AG973" s="13">
        <f>MIN(W973:AF973)</f>
        <v/>
      </c>
    </row>
    <row r="974">
      <c r="B974" s="2" t="n">
        <v>961</v>
      </c>
      <c r="C974" s="20" t="n">
        <v>-0.238789</v>
      </c>
      <c r="D974" s="20" t="n">
        <v>1.862279</v>
      </c>
      <c r="E974" s="20" t="n">
        <v>-0.08794399999999999</v>
      </c>
      <c r="F974" s="20" t="n">
        <v>0.519527</v>
      </c>
      <c r="G974" s="20" t="n">
        <v>-0.405683</v>
      </c>
      <c r="H974" s="20" t="n">
        <v>0.248963</v>
      </c>
      <c r="I974" s="20" t="n">
        <v>0.351475</v>
      </c>
      <c r="J974" s="20" t="n">
        <v>-0.455996</v>
      </c>
      <c r="K974" s="20" t="n">
        <v>0.009292999999999999</v>
      </c>
      <c r="L974" s="20" t="n">
        <v>-0.66939</v>
      </c>
      <c r="M974" s="17">
        <f>Projection!$C$13*EXP($C$5+SQRT($C$4)*C974)+(Projection!$C$20+MAX(0,Projection!$C$14-Projection!$C$13)/Projection!$C$4-Projection!$C$21)*EXP($C$5+SQRT($C$4)*C974)^0.5</f>
        <v/>
      </c>
      <c r="N974" s="17">
        <f>M974*EXP($C$5+SQRT($C$4)*D974)+(Projection!$D$20+MAX(0,Projection!$C$24-M974)/Projection!$C$4-Projection!$D$21)*EXP($C$5+SQRT($C$4)*D974)^0.5</f>
        <v/>
      </c>
      <c r="O974" s="17">
        <f>N974*EXP($C$5+SQRT($C$4)*E974)+(Projection!$E$20+MAX(0,Projection!$D$24-N974)/Projection!$C$4-Projection!$E$21)*EXP($C$5+SQRT($C$4)*E974)^0.5</f>
        <v/>
      </c>
      <c r="P974" s="17">
        <f>O974*EXP($C$5+SQRT($C$4)*F974)+(Projection!$F$20+MAX(0,Projection!$E$24-O974)/Projection!$C$4-Projection!$F$21)*EXP($C$5+SQRT($C$4)*F974)^0.5</f>
        <v/>
      </c>
      <c r="Q974" s="17">
        <f>P974*EXP($C$5+SQRT($C$4)*G974)+(Projection!$G$20+MAX(0,Projection!$F$24-P974)/Projection!$C$4-Projection!$G$21)*EXP($C$5+SQRT($C$4)*G974)^0.5</f>
        <v/>
      </c>
      <c r="R974" s="17">
        <f>Q974*EXP($C$5+SQRT($C$4)*H974)+(Projection!$H$20+MAX(0,Projection!$G$24-Q974)/Projection!$C$4-Projection!$H$21)*EXP($C$5+SQRT($C$4)*H974)^0.5</f>
        <v/>
      </c>
      <c r="S974" s="17">
        <f>R974*EXP($C$5+SQRT($C$4)*I974)+(Projection!$I$20+MAX(0,Projection!$H$24-R974)/Projection!$C$4-Projection!$I$21)*EXP($C$5+SQRT($C$4)*I974)^0.5</f>
        <v/>
      </c>
      <c r="T974" s="17">
        <f>S974*EXP($C$5+SQRT($C$4)*J974)+(Projection!$J$20+MAX(0,Projection!$I$24-S974)/Projection!$C$4-Projection!$J$21)*EXP($C$5+SQRT($C$4)*J974)^0.5</f>
        <v/>
      </c>
      <c r="U974" s="17">
        <f>T974*EXP($C$5+SQRT($C$4)*K974)+(Projection!$K$20+MAX(0,Projection!$J$24-T974)/Projection!$C$4-Projection!$K$21)*EXP($C$5+SQRT($C$4)*K974)^0.5</f>
        <v/>
      </c>
      <c r="V974" s="17">
        <f>U974*EXP($C$5+SQRT($C$4)*L974)+(Projection!$L$20+MAX(0,Projection!$K$24-U974)/Projection!$C$4-Projection!$L$21)*EXP($C$5+SQRT($C$4)*L974)^0.5</f>
        <v/>
      </c>
      <c r="W974" s="13">
        <f>M974/Projection!$C$24</f>
        <v/>
      </c>
      <c r="X974" s="13">
        <f>N974/Projection!$D$24</f>
        <v/>
      </c>
      <c r="Y974" s="13">
        <f>O974/Projection!$E$24</f>
        <v/>
      </c>
      <c r="Z974" s="13">
        <f>P974/Projection!$F$24</f>
        <v/>
      </c>
      <c r="AA974" s="13">
        <f>Q974/Projection!$G$24</f>
        <v/>
      </c>
      <c r="AB974" s="13">
        <f>R974/Projection!$H$24</f>
        <v/>
      </c>
      <c r="AC974" s="13">
        <f>S974/Projection!$I$24</f>
        <v/>
      </c>
      <c r="AD974" s="13">
        <f>T974/Projection!$J$24</f>
        <v/>
      </c>
      <c r="AE974" s="13">
        <f>U974/Projection!$K$24</f>
        <v/>
      </c>
      <c r="AF974" s="13">
        <f>V974/Projection!$L$24</f>
        <v/>
      </c>
      <c r="AG974" s="13">
        <f>MIN(W974:AF974)</f>
        <v/>
      </c>
    </row>
    <row r="975">
      <c r="B975" s="2" t="n">
        <v>962</v>
      </c>
      <c r="C975" s="20" t="n">
        <v>-1.240561</v>
      </c>
      <c r="D975" s="20" t="n">
        <v>-0.351077</v>
      </c>
      <c r="E975" s="20" t="n">
        <v>-0.179253</v>
      </c>
      <c r="F975" s="20" t="n">
        <v>0.304525</v>
      </c>
      <c r="G975" s="20" t="n">
        <v>1.563735</v>
      </c>
      <c r="H975" s="20" t="n">
        <v>-0.893524</v>
      </c>
      <c r="I975" s="20" t="n">
        <v>0.504054</v>
      </c>
      <c r="J975" s="20" t="n">
        <v>-1.800606</v>
      </c>
      <c r="K975" s="20" t="n">
        <v>0.018996</v>
      </c>
      <c r="L975" s="20" t="n">
        <v>0.876939</v>
      </c>
      <c r="M975" s="17">
        <f>Projection!$C$13*EXP($C$5+SQRT($C$4)*C975)+(Projection!$C$20+MAX(0,Projection!$C$14-Projection!$C$13)/Projection!$C$4-Projection!$C$21)*EXP($C$5+SQRT($C$4)*C975)^0.5</f>
        <v/>
      </c>
      <c r="N975" s="17">
        <f>M975*EXP($C$5+SQRT($C$4)*D975)+(Projection!$D$20+MAX(0,Projection!$C$24-M975)/Projection!$C$4-Projection!$D$21)*EXP($C$5+SQRT($C$4)*D975)^0.5</f>
        <v/>
      </c>
      <c r="O975" s="17">
        <f>N975*EXP($C$5+SQRT($C$4)*E975)+(Projection!$E$20+MAX(0,Projection!$D$24-N975)/Projection!$C$4-Projection!$E$21)*EXP($C$5+SQRT($C$4)*E975)^0.5</f>
        <v/>
      </c>
      <c r="P975" s="17">
        <f>O975*EXP($C$5+SQRT($C$4)*F975)+(Projection!$F$20+MAX(0,Projection!$E$24-O975)/Projection!$C$4-Projection!$F$21)*EXP($C$5+SQRT($C$4)*F975)^0.5</f>
        <v/>
      </c>
      <c r="Q975" s="17">
        <f>P975*EXP($C$5+SQRT($C$4)*G975)+(Projection!$G$20+MAX(0,Projection!$F$24-P975)/Projection!$C$4-Projection!$G$21)*EXP($C$5+SQRT($C$4)*G975)^0.5</f>
        <v/>
      </c>
      <c r="R975" s="17">
        <f>Q975*EXP($C$5+SQRT($C$4)*H975)+(Projection!$H$20+MAX(0,Projection!$G$24-Q975)/Projection!$C$4-Projection!$H$21)*EXP($C$5+SQRT($C$4)*H975)^0.5</f>
        <v/>
      </c>
      <c r="S975" s="17">
        <f>R975*EXP($C$5+SQRT($C$4)*I975)+(Projection!$I$20+MAX(0,Projection!$H$24-R975)/Projection!$C$4-Projection!$I$21)*EXP($C$5+SQRT($C$4)*I975)^0.5</f>
        <v/>
      </c>
      <c r="T975" s="17">
        <f>S975*EXP($C$5+SQRT($C$4)*J975)+(Projection!$J$20+MAX(0,Projection!$I$24-S975)/Projection!$C$4-Projection!$J$21)*EXP($C$5+SQRT($C$4)*J975)^0.5</f>
        <v/>
      </c>
      <c r="U975" s="17">
        <f>T975*EXP($C$5+SQRT($C$4)*K975)+(Projection!$K$20+MAX(0,Projection!$J$24-T975)/Projection!$C$4-Projection!$K$21)*EXP($C$5+SQRT($C$4)*K975)^0.5</f>
        <v/>
      </c>
      <c r="V975" s="17">
        <f>U975*EXP($C$5+SQRT($C$4)*L975)+(Projection!$L$20+MAX(0,Projection!$K$24-U975)/Projection!$C$4-Projection!$L$21)*EXP($C$5+SQRT($C$4)*L975)^0.5</f>
        <v/>
      </c>
      <c r="W975" s="13">
        <f>M975/Projection!$C$24</f>
        <v/>
      </c>
      <c r="X975" s="13">
        <f>N975/Projection!$D$24</f>
        <v/>
      </c>
      <c r="Y975" s="13">
        <f>O975/Projection!$E$24</f>
        <v/>
      </c>
      <c r="Z975" s="13">
        <f>P975/Projection!$F$24</f>
        <v/>
      </c>
      <c r="AA975" s="13">
        <f>Q975/Projection!$G$24</f>
        <v/>
      </c>
      <c r="AB975" s="13">
        <f>R975/Projection!$H$24</f>
        <v/>
      </c>
      <c r="AC975" s="13">
        <f>S975/Projection!$I$24</f>
        <v/>
      </c>
      <c r="AD975" s="13">
        <f>T975/Projection!$J$24</f>
        <v/>
      </c>
      <c r="AE975" s="13">
        <f>U975/Projection!$K$24</f>
        <v/>
      </c>
      <c r="AF975" s="13">
        <f>V975/Projection!$L$24</f>
        <v/>
      </c>
      <c r="AG975" s="13">
        <f>MIN(W975:AF975)</f>
        <v/>
      </c>
    </row>
    <row r="976">
      <c r="B976" s="2" t="n">
        <v>963</v>
      </c>
      <c r="C976" s="20" t="n">
        <v>1.349736</v>
      </c>
      <c r="D976" s="20" t="n">
        <v>0.205612</v>
      </c>
      <c r="E976" s="20" t="n">
        <v>-2.448156</v>
      </c>
      <c r="F976" s="20" t="n">
        <v>-0.03562</v>
      </c>
      <c r="G976" s="20" t="n">
        <v>2.44788</v>
      </c>
      <c r="H976" s="20" t="n">
        <v>-0.046799</v>
      </c>
      <c r="I976" s="20" t="n">
        <v>1.033809</v>
      </c>
      <c r="J976" s="20" t="n">
        <v>0.565806</v>
      </c>
      <c r="K976" s="20" t="n">
        <v>2.365736</v>
      </c>
      <c r="L976" s="20" t="n">
        <v>-1.483942</v>
      </c>
      <c r="M976" s="17">
        <f>Projection!$C$13*EXP($C$5+SQRT($C$4)*C976)+(Projection!$C$20+MAX(0,Projection!$C$14-Projection!$C$13)/Projection!$C$4-Projection!$C$21)*EXP($C$5+SQRT($C$4)*C976)^0.5</f>
        <v/>
      </c>
      <c r="N976" s="17">
        <f>M976*EXP($C$5+SQRT($C$4)*D976)+(Projection!$D$20+MAX(0,Projection!$C$24-M976)/Projection!$C$4-Projection!$D$21)*EXP($C$5+SQRT($C$4)*D976)^0.5</f>
        <v/>
      </c>
      <c r="O976" s="17">
        <f>N976*EXP($C$5+SQRT($C$4)*E976)+(Projection!$E$20+MAX(0,Projection!$D$24-N976)/Projection!$C$4-Projection!$E$21)*EXP($C$5+SQRT($C$4)*E976)^0.5</f>
        <v/>
      </c>
      <c r="P976" s="17">
        <f>O976*EXP($C$5+SQRT($C$4)*F976)+(Projection!$F$20+MAX(0,Projection!$E$24-O976)/Projection!$C$4-Projection!$F$21)*EXP($C$5+SQRT($C$4)*F976)^0.5</f>
        <v/>
      </c>
      <c r="Q976" s="17">
        <f>P976*EXP($C$5+SQRT($C$4)*G976)+(Projection!$G$20+MAX(0,Projection!$F$24-P976)/Projection!$C$4-Projection!$G$21)*EXP($C$5+SQRT($C$4)*G976)^0.5</f>
        <v/>
      </c>
      <c r="R976" s="17">
        <f>Q976*EXP($C$5+SQRT($C$4)*H976)+(Projection!$H$20+MAX(0,Projection!$G$24-Q976)/Projection!$C$4-Projection!$H$21)*EXP($C$5+SQRT($C$4)*H976)^0.5</f>
        <v/>
      </c>
      <c r="S976" s="17">
        <f>R976*EXP($C$5+SQRT($C$4)*I976)+(Projection!$I$20+MAX(0,Projection!$H$24-R976)/Projection!$C$4-Projection!$I$21)*EXP($C$5+SQRT($C$4)*I976)^0.5</f>
        <v/>
      </c>
      <c r="T976" s="17">
        <f>S976*EXP($C$5+SQRT($C$4)*J976)+(Projection!$J$20+MAX(0,Projection!$I$24-S976)/Projection!$C$4-Projection!$J$21)*EXP($C$5+SQRT($C$4)*J976)^0.5</f>
        <v/>
      </c>
      <c r="U976" s="17">
        <f>T976*EXP($C$5+SQRT($C$4)*K976)+(Projection!$K$20+MAX(0,Projection!$J$24-T976)/Projection!$C$4-Projection!$K$21)*EXP($C$5+SQRT($C$4)*K976)^0.5</f>
        <v/>
      </c>
      <c r="V976" s="17">
        <f>U976*EXP($C$5+SQRT($C$4)*L976)+(Projection!$L$20+MAX(0,Projection!$K$24-U976)/Projection!$C$4-Projection!$L$21)*EXP($C$5+SQRT($C$4)*L976)^0.5</f>
        <v/>
      </c>
      <c r="W976" s="13">
        <f>M976/Projection!$C$24</f>
        <v/>
      </c>
      <c r="X976" s="13">
        <f>N976/Projection!$D$24</f>
        <v/>
      </c>
      <c r="Y976" s="13">
        <f>O976/Projection!$E$24</f>
        <v/>
      </c>
      <c r="Z976" s="13">
        <f>P976/Projection!$F$24</f>
        <v/>
      </c>
      <c r="AA976" s="13">
        <f>Q976/Projection!$G$24</f>
        <v/>
      </c>
      <c r="AB976" s="13">
        <f>R976/Projection!$H$24</f>
        <v/>
      </c>
      <c r="AC976" s="13">
        <f>S976/Projection!$I$24</f>
        <v/>
      </c>
      <c r="AD976" s="13">
        <f>T976/Projection!$J$24</f>
        <v/>
      </c>
      <c r="AE976" s="13">
        <f>U976/Projection!$K$24</f>
        <v/>
      </c>
      <c r="AF976" s="13">
        <f>V976/Projection!$L$24</f>
        <v/>
      </c>
      <c r="AG976" s="13">
        <f>MIN(W976:AF976)</f>
        <v/>
      </c>
    </row>
    <row r="977">
      <c r="B977" s="2" t="n">
        <v>964</v>
      </c>
      <c r="C977" s="20" t="n">
        <v>1.298197</v>
      </c>
      <c r="D977" s="20" t="n">
        <v>1.602293</v>
      </c>
      <c r="E977" s="20" t="n">
        <v>0.122431</v>
      </c>
      <c r="F977" s="20" t="n">
        <v>-1.167788</v>
      </c>
      <c r="G977" s="20" t="n">
        <v>-0.167254</v>
      </c>
      <c r="H977" s="20" t="n">
        <v>-0.09964000000000001</v>
      </c>
      <c r="I977" s="20" t="n">
        <v>-1.422532</v>
      </c>
      <c r="J977" s="20" t="n">
        <v>0.286881</v>
      </c>
      <c r="K977" s="20" t="n">
        <v>-0.585416</v>
      </c>
      <c r="L977" s="20" t="n">
        <v>1.649343</v>
      </c>
      <c r="M977" s="17">
        <f>Projection!$C$13*EXP($C$5+SQRT($C$4)*C977)+(Projection!$C$20+MAX(0,Projection!$C$14-Projection!$C$13)/Projection!$C$4-Projection!$C$21)*EXP($C$5+SQRT($C$4)*C977)^0.5</f>
        <v/>
      </c>
      <c r="N977" s="17">
        <f>M977*EXP($C$5+SQRT($C$4)*D977)+(Projection!$D$20+MAX(0,Projection!$C$24-M977)/Projection!$C$4-Projection!$D$21)*EXP($C$5+SQRT($C$4)*D977)^0.5</f>
        <v/>
      </c>
      <c r="O977" s="17">
        <f>N977*EXP($C$5+SQRT($C$4)*E977)+(Projection!$E$20+MAX(0,Projection!$D$24-N977)/Projection!$C$4-Projection!$E$21)*EXP($C$5+SQRT($C$4)*E977)^0.5</f>
        <v/>
      </c>
      <c r="P977" s="17">
        <f>O977*EXP($C$5+SQRT($C$4)*F977)+(Projection!$F$20+MAX(0,Projection!$E$24-O977)/Projection!$C$4-Projection!$F$21)*EXP($C$5+SQRT($C$4)*F977)^0.5</f>
        <v/>
      </c>
      <c r="Q977" s="17">
        <f>P977*EXP($C$5+SQRT($C$4)*G977)+(Projection!$G$20+MAX(0,Projection!$F$24-P977)/Projection!$C$4-Projection!$G$21)*EXP($C$5+SQRT($C$4)*G977)^0.5</f>
        <v/>
      </c>
      <c r="R977" s="17">
        <f>Q977*EXP($C$5+SQRT($C$4)*H977)+(Projection!$H$20+MAX(0,Projection!$G$24-Q977)/Projection!$C$4-Projection!$H$21)*EXP($C$5+SQRT($C$4)*H977)^0.5</f>
        <v/>
      </c>
      <c r="S977" s="17">
        <f>R977*EXP($C$5+SQRT($C$4)*I977)+(Projection!$I$20+MAX(0,Projection!$H$24-R977)/Projection!$C$4-Projection!$I$21)*EXP($C$5+SQRT($C$4)*I977)^0.5</f>
        <v/>
      </c>
      <c r="T977" s="17">
        <f>S977*EXP($C$5+SQRT($C$4)*J977)+(Projection!$J$20+MAX(0,Projection!$I$24-S977)/Projection!$C$4-Projection!$J$21)*EXP($C$5+SQRT($C$4)*J977)^0.5</f>
        <v/>
      </c>
      <c r="U977" s="17">
        <f>T977*EXP($C$5+SQRT($C$4)*K977)+(Projection!$K$20+MAX(0,Projection!$J$24-T977)/Projection!$C$4-Projection!$K$21)*EXP($C$5+SQRT($C$4)*K977)^0.5</f>
        <v/>
      </c>
      <c r="V977" s="17">
        <f>U977*EXP($C$5+SQRT($C$4)*L977)+(Projection!$L$20+MAX(0,Projection!$K$24-U977)/Projection!$C$4-Projection!$L$21)*EXP($C$5+SQRT($C$4)*L977)^0.5</f>
        <v/>
      </c>
      <c r="W977" s="13">
        <f>M977/Projection!$C$24</f>
        <v/>
      </c>
      <c r="X977" s="13">
        <f>N977/Projection!$D$24</f>
        <v/>
      </c>
      <c r="Y977" s="13">
        <f>O977/Projection!$E$24</f>
        <v/>
      </c>
      <c r="Z977" s="13">
        <f>P977/Projection!$F$24</f>
        <v/>
      </c>
      <c r="AA977" s="13">
        <f>Q977/Projection!$G$24</f>
        <v/>
      </c>
      <c r="AB977" s="13">
        <f>R977/Projection!$H$24</f>
        <v/>
      </c>
      <c r="AC977" s="13">
        <f>S977/Projection!$I$24</f>
        <v/>
      </c>
      <c r="AD977" s="13">
        <f>T977/Projection!$J$24</f>
        <v/>
      </c>
      <c r="AE977" s="13">
        <f>U977/Projection!$K$24</f>
        <v/>
      </c>
      <c r="AF977" s="13">
        <f>V977/Projection!$L$24</f>
        <v/>
      </c>
      <c r="AG977" s="13">
        <f>MIN(W977:AF977)</f>
        <v/>
      </c>
    </row>
    <row r="978">
      <c r="B978" s="2" t="n">
        <v>965</v>
      </c>
      <c r="C978" s="20" t="n">
        <v>2.280853</v>
      </c>
      <c r="D978" s="20" t="n">
        <v>-0.049513</v>
      </c>
      <c r="E978" s="20" t="n">
        <v>1.053967</v>
      </c>
      <c r="F978" s="20" t="n">
        <v>-0.813553</v>
      </c>
      <c r="G978" s="20" t="n">
        <v>1.455636</v>
      </c>
      <c r="H978" s="20" t="n">
        <v>0.490742</v>
      </c>
      <c r="I978" s="20" t="n">
        <v>-0.850752</v>
      </c>
      <c r="J978" s="20" t="n">
        <v>-2.024374</v>
      </c>
      <c r="K978" s="20" t="n">
        <v>-0.097245</v>
      </c>
      <c r="L978" s="20" t="n">
        <v>-0.302728</v>
      </c>
      <c r="M978" s="17">
        <f>Projection!$C$13*EXP($C$5+SQRT($C$4)*C978)+(Projection!$C$20+MAX(0,Projection!$C$14-Projection!$C$13)/Projection!$C$4-Projection!$C$21)*EXP($C$5+SQRT($C$4)*C978)^0.5</f>
        <v/>
      </c>
      <c r="N978" s="17">
        <f>M978*EXP($C$5+SQRT($C$4)*D978)+(Projection!$D$20+MAX(0,Projection!$C$24-M978)/Projection!$C$4-Projection!$D$21)*EXP($C$5+SQRT($C$4)*D978)^0.5</f>
        <v/>
      </c>
      <c r="O978" s="17">
        <f>N978*EXP($C$5+SQRT($C$4)*E978)+(Projection!$E$20+MAX(0,Projection!$D$24-N978)/Projection!$C$4-Projection!$E$21)*EXP($C$5+SQRT($C$4)*E978)^0.5</f>
        <v/>
      </c>
      <c r="P978" s="17">
        <f>O978*EXP($C$5+SQRT($C$4)*F978)+(Projection!$F$20+MAX(0,Projection!$E$24-O978)/Projection!$C$4-Projection!$F$21)*EXP($C$5+SQRT($C$4)*F978)^0.5</f>
        <v/>
      </c>
      <c r="Q978" s="17">
        <f>P978*EXP($C$5+SQRT($C$4)*G978)+(Projection!$G$20+MAX(0,Projection!$F$24-P978)/Projection!$C$4-Projection!$G$21)*EXP($C$5+SQRT($C$4)*G978)^0.5</f>
        <v/>
      </c>
      <c r="R978" s="17">
        <f>Q978*EXP($C$5+SQRT($C$4)*H978)+(Projection!$H$20+MAX(0,Projection!$G$24-Q978)/Projection!$C$4-Projection!$H$21)*EXP($C$5+SQRT($C$4)*H978)^0.5</f>
        <v/>
      </c>
      <c r="S978" s="17">
        <f>R978*EXP($C$5+SQRT($C$4)*I978)+(Projection!$I$20+MAX(0,Projection!$H$24-R978)/Projection!$C$4-Projection!$I$21)*EXP($C$5+SQRT($C$4)*I978)^0.5</f>
        <v/>
      </c>
      <c r="T978" s="17">
        <f>S978*EXP($C$5+SQRT($C$4)*J978)+(Projection!$J$20+MAX(0,Projection!$I$24-S978)/Projection!$C$4-Projection!$J$21)*EXP($C$5+SQRT($C$4)*J978)^0.5</f>
        <v/>
      </c>
      <c r="U978" s="17">
        <f>T978*EXP($C$5+SQRT($C$4)*K978)+(Projection!$K$20+MAX(0,Projection!$J$24-T978)/Projection!$C$4-Projection!$K$21)*EXP($C$5+SQRT($C$4)*K978)^0.5</f>
        <v/>
      </c>
      <c r="V978" s="17">
        <f>U978*EXP($C$5+SQRT($C$4)*L978)+(Projection!$L$20+MAX(0,Projection!$K$24-U978)/Projection!$C$4-Projection!$L$21)*EXP($C$5+SQRT($C$4)*L978)^0.5</f>
        <v/>
      </c>
      <c r="W978" s="13">
        <f>M978/Projection!$C$24</f>
        <v/>
      </c>
      <c r="X978" s="13">
        <f>N978/Projection!$D$24</f>
        <v/>
      </c>
      <c r="Y978" s="13">
        <f>O978/Projection!$E$24</f>
        <v/>
      </c>
      <c r="Z978" s="13">
        <f>P978/Projection!$F$24</f>
        <v/>
      </c>
      <c r="AA978" s="13">
        <f>Q978/Projection!$G$24</f>
        <v/>
      </c>
      <c r="AB978" s="13">
        <f>R978/Projection!$H$24</f>
        <v/>
      </c>
      <c r="AC978" s="13">
        <f>S978/Projection!$I$24</f>
        <v/>
      </c>
      <c r="AD978" s="13">
        <f>T978/Projection!$J$24</f>
        <v/>
      </c>
      <c r="AE978" s="13">
        <f>U978/Projection!$K$24</f>
        <v/>
      </c>
      <c r="AF978" s="13">
        <f>V978/Projection!$L$24</f>
        <v/>
      </c>
      <c r="AG978" s="13">
        <f>MIN(W978:AF978)</f>
        <v/>
      </c>
    </row>
    <row r="979">
      <c r="B979" s="2" t="n">
        <v>966</v>
      </c>
      <c r="C979" s="20" t="n">
        <v>-0.497726</v>
      </c>
      <c r="D979" s="20" t="n">
        <v>1.0543</v>
      </c>
      <c r="E979" s="20" t="n">
        <v>-2.094739</v>
      </c>
      <c r="F979" s="20" t="n">
        <v>2.563499</v>
      </c>
      <c r="G979" s="20" t="n">
        <v>-0.6520049999999999</v>
      </c>
      <c r="H979" s="20" t="n">
        <v>-0.617158</v>
      </c>
      <c r="I979" s="20" t="n">
        <v>-0.01052</v>
      </c>
      <c r="J979" s="20" t="n">
        <v>-1.09527</v>
      </c>
      <c r="K979" s="20" t="n">
        <v>0.5059669999999999</v>
      </c>
      <c r="L979" s="20" t="n">
        <v>-1.406392</v>
      </c>
      <c r="M979" s="17">
        <f>Projection!$C$13*EXP($C$5+SQRT($C$4)*C979)+(Projection!$C$20+MAX(0,Projection!$C$14-Projection!$C$13)/Projection!$C$4-Projection!$C$21)*EXP($C$5+SQRT($C$4)*C979)^0.5</f>
        <v/>
      </c>
      <c r="N979" s="17">
        <f>M979*EXP($C$5+SQRT($C$4)*D979)+(Projection!$D$20+MAX(0,Projection!$C$24-M979)/Projection!$C$4-Projection!$D$21)*EXP($C$5+SQRT($C$4)*D979)^0.5</f>
        <v/>
      </c>
      <c r="O979" s="17">
        <f>N979*EXP($C$5+SQRT($C$4)*E979)+(Projection!$E$20+MAX(0,Projection!$D$24-N979)/Projection!$C$4-Projection!$E$21)*EXP($C$5+SQRT($C$4)*E979)^0.5</f>
        <v/>
      </c>
      <c r="P979" s="17">
        <f>O979*EXP($C$5+SQRT($C$4)*F979)+(Projection!$F$20+MAX(0,Projection!$E$24-O979)/Projection!$C$4-Projection!$F$21)*EXP($C$5+SQRT($C$4)*F979)^0.5</f>
        <v/>
      </c>
      <c r="Q979" s="17">
        <f>P979*EXP($C$5+SQRT($C$4)*G979)+(Projection!$G$20+MAX(0,Projection!$F$24-P979)/Projection!$C$4-Projection!$G$21)*EXP($C$5+SQRT($C$4)*G979)^0.5</f>
        <v/>
      </c>
      <c r="R979" s="17">
        <f>Q979*EXP($C$5+SQRT($C$4)*H979)+(Projection!$H$20+MAX(0,Projection!$G$24-Q979)/Projection!$C$4-Projection!$H$21)*EXP($C$5+SQRT($C$4)*H979)^0.5</f>
        <v/>
      </c>
      <c r="S979" s="17">
        <f>R979*EXP($C$5+SQRT($C$4)*I979)+(Projection!$I$20+MAX(0,Projection!$H$24-R979)/Projection!$C$4-Projection!$I$21)*EXP($C$5+SQRT($C$4)*I979)^0.5</f>
        <v/>
      </c>
      <c r="T979" s="17">
        <f>S979*EXP($C$5+SQRT($C$4)*J979)+(Projection!$J$20+MAX(0,Projection!$I$24-S979)/Projection!$C$4-Projection!$J$21)*EXP($C$5+SQRT($C$4)*J979)^0.5</f>
        <v/>
      </c>
      <c r="U979" s="17">
        <f>T979*EXP($C$5+SQRT($C$4)*K979)+(Projection!$K$20+MAX(0,Projection!$J$24-T979)/Projection!$C$4-Projection!$K$21)*EXP($C$5+SQRT($C$4)*K979)^0.5</f>
        <v/>
      </c>
      <c r="V979" s="17">
        <f>U979*EXP($C$5+SQRT($C$4)*L979)+(Projection!$L$20+MAX(0,Projection!$K$24-U979)/Projection!$C$4-Projection!$L$21)*EXP($C$5+SQRT($C$4)*L979)^0.5</f>
        <v/>
      </c>
      <c r="W979" s="13">
        <f>M979/Projection!$C$24</f>
        <v/>
      </c>
      <c r="X979" s="13">
        <f>N979/Projection!$D$24</f>
        <v/>
      </c>
      <c r="Y979" s="13">
        <f>O979/Projection!$E$24</f>
        <v/>
      </c>
      <c r="Z979" s="13">
        <f>P979/Projection!$F$24</f>
        <v/>
      </c>
      <c r="AA979" s="13">
        <f>Q979/Projection!$G$24</f>
        <v/>
      </c>
      <c r="AB979" s="13">
        <f>R979/Projection!$H$24</f>
        <v/>
      </c>
      <c r="AC979" s="13">
        <f>S979/Projection!$I$24</f>
        <v/>
      </c>
      <c r="AD979" s="13">
        <f>T979/Projection!$J$24</f>
        <v/>
      </c>
      <c r="AE979" s="13">
        <f>U979/Projection!$K$24</f>
        <v/>
      </c>
      <c r="AF979" s="13">
        <f>V979/Projection!$L$24</f>
        <v/>
      </c>
      <c r="AG979" s="13">
        <f>MIN(W979:AF979)</f>
        <v/>
      </c>
    </row>
    <row r="980">
      <c r="B980" s="2" t="n">
        <v>967</v>
      </c>
      <c r="C980" s="20" t="n">
        <v>-0.204025</v>
      </c>
      <c r="D980" s="20" t="n">
        <v>-2.231691</v>
      </c>
      <c r="E980" s="20" t="n">
        <v>0.983754</v>
      </c>
      <c r="F980" s="20" t="n">
        <v>-0.14586</v>
      </c>
      <c r="G980" s="20" t="n">
        <v>-1.666109</v>
      </c>
      <c r="H980" s="20" t="n">
        <v>0.380411</v>
      </c>
      <c r="I980" s="20" t="n">
        <v>-1.111231</v>
      </c>
      <c r="J980" s="20" t="n">
        <v>0.452594</v>
      </c>
      <c r="K980" s="20" t="n">
        <v>0.961294</v>
      </c>
      <c r="L980" s="20" t="n">
        <v>0.275376</v>
      </c>
      <c r="M980" s="17">
        <f>Projection!$C$13*EXP($C$5+SQRT($C$4)*C980)+(Projection!$C$20+MAX(0,Projection!$C$14-Projection!$C$13)/Projection!$C$4-Projection!$C$21)*EXP($C$5+SQRT($C$4)*C980)^0.5</f>
        <v/>
      </c>
      <c r="N980" s="17">
        <f>M980*EXP($C$5+SQRT($C$4)*D980)+(Projection!$D$20+MAX(0,Projection!$C$24-M980)/Projection!$C$4-Projection!$D$21)*EXP($C$5+SQRT($C$4)*D980)^0.5</f>
        <v/>
      </c>
      <c r="O980" s="17">
        <f>N980*EXP($C$5+SQRT($C$4)*E980)+(Projection!$E$20+MAX(0,Projection!$D$24-N980)/Projection!$C$4-Projection!$E$21)*EXP($C$5+SQRT($C$4)*E980)^0.5</f>
        <v/>
      </c>
      <c r="P980" s="17">
        <f>O980*EXP($C$5+SQRT($C$4)*F980)+(Projection!$F$20+MAX(0,Projection!$E$24-O980)/Projection!$C$4-Projection!$F$21)*EXP($C$5+SQRT($C$4)*F980)^0.5</f>
        <v/>
      </c>
      <c r="Q980" s="17">
        <f>P980*EXP($C$5+SQRT($C$4)*G980)+(Projection!$G$20+MAX(0,Projection!$F$24-P980)/Projection!$C$4-Projection!$G$21)*EXP($C$5+SQRT($C$4)*G980)^0.5</f>
        <v/>
      </c>
      <c r="R980" s="17">
        <f>Q980*EXP($C$5+SQRT($C$4)*H980)+(Projection!$H$20+MAX(0,Projection!$G$24-Q980)/Projection!$C$4-Projection!$H$21)*EXP($C$5+SQRT($C$4)*H980)^0.5</f>
        <v/>
      </c>
      <c r="S980" s="17">
        <f>R980*EXP($C$5+SQRT($C$4)*I980)+(Projection!$I$20+MAX(0,Projection!$H$24-R980)/Projection!$C$4-Projection!$I$21)*EXP($C$5+SQRT($C$4)*I980)^0.5</f>
        <v/>
      </c>
      <c r="T980" s="17">
        <f>S980*EXP($C$5+SQRT($C$4)*J980)+(Projection!$J$20+MAX(0,Projection!$I$24-S980)/Projection!$C$4-Projection!$J$21)*EXP($C$5+SQRT($C$4)*J980)^0.5</f>
        <v/>
      </c>
      <c r="U980" s="17">
        <f>T980*EXP($C$5+SQRT($C$4)*K980)+(Projection!$K$20+MAX(0,Projection!$J$24-T980)/Projection!$C$4-Projection!$K$21)*EXP($C$5+SQRT($C$4)*K980)^0.5</f>
        <v/>
      </c>
      <c r="V980" s="17">
        <f>U980*EXP($C$5+SQRT($C$4)*L980)+(Projection!$L$20+MAX(0,Projection!$K$24-U980)/Projection!$C$4-Projection!$L$21)*EXP($C$5+SQRT($C$4)*L980)^0.5</f>
        <v/>
      </c>
      <c r="W980" s="13">
        <f>M980/Projection!$C$24</f>
        <v/>
      </c>
      <c r="X980" s="13">
        <f>N980/Projection!$D$24</f>
        <v/>
      </c>
      <c r="Y980" s="13">
        <f>O980/Projection!$E$24</f>
        <v/>
      </c>
      <c r="Z980" s="13">
        <f>P980/Projection!$F$24</f>
        <v/>
      </c>
      <c r="AA980" s="13">
        <f>Q980/Projection!$G$24</f>
        <v/>
      </c>
      <c r="AB980" s="13">
        <f>R980/Projection!$H$24</f>
        <v/>
      </c>
      <c r="AC980" s="13">
        <f>S980/Projection!$I$24</f>
        <v/>
      </c>
      <c r="AD980" s="13">
        <f>T980/Projection!$J$24</f>
        <v/>
      </c>
      <c r="AE980" s="13">
        <f>U980/Projection!$K$24</f>
        <v/>
      </c>
      <c r="AF980" s="13">
        <f>V980/Projection!$L$24</f>
        <v/>
      </c>
      <c r="AG980" s="13">
        <f>MIN(W980:AF980)</f>
        <v/>
      </c>
    </row>
    <row r="981">
      <c r="B981" s="2" t="n">
        <v>968</v>
      </c>
      <c r="C981" s="20" t="n">
        <v>0.135217</v>
      </c>
      <c r="D981" s="20" t="n">
        <v>1.044263</v>
      </c>
      <c r="E981" s="20" t="n">
        <v>0.247274</v>
      </c>
      <c r="F981" s="20" t="n">
        <v>0.163125</v>
      </c>
      <c r="G981" s="20" t="n">
        <v>-0.242239</v>
      </c>
      <c r="H981" s="20" t="n">
        <v>-0.792717</v>
      </c>
      <c r="I981" s="20" t="n">
        <v>-0.780509</v>
      </c>
      <c r="J981" s="20" t="n">
        <v>0.905753</v>
      </c>
      <c r="K981" s="20" t="n">
        <v>0.687141</v>
      </c>
      <c r="L981" s="20" t="n">
        <v>0.308332</v>
      </c>
      <c r="M981" s="17">
        <f>Projection!$C$13*EXP($C$5+SQRT($C$4)*C981)+(Projection!$C$20+MAX(0,Projection!$C$14-Projection!$C$13)/Projection!$C$4-Projection!$C$21)*EXP($C$5+SQRT($C$4)*C981)^0.5</f>
        <v/>
      </c>
      <c r="N981" s="17">
        <f>M981*EXP($C$5+SQRT($C$4)*D981)+(Projection!$D$20+MAX(0,Projection!$C$24-M981)/Projection!$C$4-Projection!$D$21)*EXP($C$5+SQRT($C$4)*D981)^0.5</f>
        <v/>
      </c>
      <c r="O981" s="17">
        <f>N981*EXP($C$5+SQRT($C$4)*E981)+(Projection!$E$20+MAX(0,Projection!$D$24-N981)/Projection!$C$4-Projection!$E$21)*EXP($C$5+SQRT($C$4)*E981)^0.5</f>
        <v/>
      </c>
      <c r="P981" s="17">
        <f>O981*EXP($C$5+SQRT($C$4)*F981)+(Projection!$F$20+MAX(0,Projection!$E$24-O981)/Projection!$C$4-Projection!$F$21)*EXP($C$5+SQRT($C$4)*F981)^0.5</f>
        <v/>
      </c>
      <c r="Q981" s="17">
        <f>P981*EXP($C$5+SQRT($C$4)*G981)+(Projection!$G$20+MAX(0,Projection!$F$24-P981)/Projection!$C$4-Projection!$G$21)*EXP($C$5+SQRT($C$4)*G981)^0.5</f>
        <v/>
      </c>
      <c r="R981" s="17">
        <f>Q981*EXP($C$5+SQRT($C$4)*H981)+(Projection!$H$20+MAX(0,Projection!$G$24-Q981)/Projection!$C$4-Projection!$H$21)*EXP($C$5+SQRT($C$4)*H981)^0.5</f>
        <v/>
      </c>
      <c r="S981" s="17">
        <f>R981*EXP($C$5+SQRT($C$4)*I981)+(Projection!$I$20+MAX(0,Projection!$H$24-R981)/Projection!$C$4-Projection!$I$21)*EXP($C$5+SQRT($C$4)*I981)^0.5</f>
        <v/>
      </c>
      <c r="T981" s="17">
        <f>S981*EXP($C$5+SQRT($C$4)*J981)+(Projection!$J$20+MAX(0,Projection!$I$24-S981)/Projection!$C$4-Projection!$J$21)*EXP($C$5+SQRT($C$4)*J981)^0.5</f>
        <v/>
      </c>
      <c r="U981" s="17">
        <f>T981*EXP($C$5+SQRT($C$4)*K981)+(Projection!$K$20+MAX(0,Projection!$J$24-T981)/Projection!$C$4-Projection!$K$21)*EXP($C$5+SQRT($C$4)*K981)^0.5</f>
        <v/>
      </c>
      <c r="V981" s="17">
        <f>U981*EXP($C$5+SQRT($C$4)*L981)+(Projection!$L$20+MAX(0,Projection!$K$24-U981)/Projection!$C$4-Projection!$L$21)*EXP($C$5+SQRT($C$4)*L981)^0.5</f>
        <v/>
      </c>
      <c r="W981" s="13">
        <f>M981/Projection!$C$24</f>
        <v/>
      </c>
      <c r="X981" s="13">
        <f>N981/Projection!$D$24</f>
        <v/>
      </c>
      <c r="Y981" s="13">
        <f>O981/Projection!$E$24</f>
        <v/>
      </c>
      <c r="Z981" s="13">
        <f>P981/Projection!$F$24</f>
        <v/>
      </c>
      <c r="AA981" s="13">
        <f>Q981/Projection!$G$24</f>
        <v/>
      </c>
      <c r="AB981" s="13">
        <f>R981/Projection!$H$24</f>
        <v/>
      </c>
      <c r="AC981" s="13">
        <f>S981/Projection!$I$24</f>
        <v/>
      </c>
      <c r="AD981" s="13">
        <f>T981/Projection!$J$24</f>
        <v/>
      </c>
      <c r="AE981" s="13">
        <f>U981/Projection!$K$24</f>
        <v/>
      </c>
      <c r="AF981" s="13">
        <f>V981/Projection!$L$24</f>
        <v/>
      </c>
      <c r="AG981" s="13">
        <f>MIN(W981:AF981)</f>
        <v/>
      </c>
    </row>
    <row r="982">
      <c r="B982" s="2" t="n">
        <v>969</v>
      </c>
      <c r="C982" s="20" t="n">
        <v>0.309219</v>
      </c>
      <c r="D982" s="20" t="n">
        <v>0.603786</v>
      </c>
      <c r="E982" s="20" t="n">
        <v>0.368798</v>
      </c>
      <c r="F982" s="20" t="n">
        <v>1.436366</v>
      </c>
      <c r="G982" s="20" t="n">
        <v>-0.048503</v>
      </c>
      <c r="H982" s="20" t="n">
        <v>0.7210839999999999</v>
      </c>
      <c r="I982" s="20" t="n">
        <v>-0.161094</v>
      </c>
      <c r="J982" s="20" t="n">
        <v>-0.026233</v>
      </c>
      <c r="K982" s="20" t="n">
        <v>0.789231</v>
      </c>
      <c r="L982" s="20" t="n">
        <v>0.270545</v>
      </c>
      <c r="M982" s="17">
        <f>Projection!$C$13*EXP($C$5+SQRT($C$4)*C982)+(Projection!$C$20+MAX(0,Projection!$C$14-Projection!$C$13)/Projection!$C$4-Projection!$C$21)*EXP($C$5+SQRT($C$4)*C982)^0.5</f>
        <v/>
      </c>
      <c r="N982" s="17">
        <f>M982*EXP($C$5+SQRT($C$4)*D982)+(Projection!$D$20+MAX(0,Projection!$C$24-M982)/Projection!$C$4-Projection!$D$21)*EXP($C$5+SQRT($C$4)*D982)^0.5</f>
        <v/>
      </c>
      <c r="O982" s="17">
        <f>N982*EXP($C$5+SQRT($C$4)*E982)+(Projection!$E$20+MAX(0,Projection!$D$24-N982)/Projection!$C$4-Projection!$E$21)*EXP($C$5+SQRT($C$4)*E982)^0.5</f>
        <v/>
      </c>
      <c r="P982" s="17">
        <f>O982*EXP($C$5+SQRT($C$4)*F982)+(Projection!$F$20+MAX(0,Projection!$E$24-O982)/Projection!$C$4-Projection!$F$21)*EXP($C$5+SQRT($C$4)*F982)^0.5</f>
        <v/>
      </c>
      <c r="Q982" s="17">
        <f>P982*EXP($C$5+SQRT($C$4)*G982)+(Projection!$G$20+MAX(0,Projection!$F$24-P982)/Projection!$C$4-Projection!$G$21)*EXP($C$5+SQRT($C$4)*G982)^0.5</f>
        <v/>
      </c>
      <c r="R982" s="17">
        <f>Q982*EXP($C$5+SQRT($C$4)*H982)+(Projection!$H$20+MAX(0,Projection!$G$24-Q982)/Projection!$C$4-Projection!$H$21)*EXP($C$5+SQRT($C$4)*H982)^0.5</f>
        <v/>
      </c>
      <c r="S982" s="17">
        <f>R982*EXP($C$5+SQRT($C$4)*I982)+(Projection!$I$20+MAX(0,Projection!$H$24-R982)/Projection!$C$4-Projection!$I$21)*EXP($C$5+SQRT($C$4)*I982)^0.5</f>
        <v/>
      </c>
      <c r="T982" s="17">
        <f>S982*EXP($C$5+SQRT($C$4)*J982)+(Projection!$J$20+MAX(0,Projection!$I$24-S982)/Projection!$C$4-Projection!$J$21)*EXP($C$5+SQRT($C$4)*J982)^0.5</f>
        <v/>
      </c>
      <c r="U982" s="17">
        <f>T982*EXP($C$5+SQRT($C$4)*K982)+(Projection!$K$20+MAX(0,Projection!$J$24-T982)/Projection!$C$4-Projection!$K$21)*EXP($C$5+SQRT($C$4)*K982)^0.5</f>
        <v/>
      </c>
      <c r="V982" s="17">
        <f>U982*EXP($C$5+SQRT($C$4)*L982)+(Projection!$L$20+MAX(0,Projection!$K$24-U982)/Projection!$C$4-Projection!$L$21)*EXP($C$5+SQRT($C$4)*L982)^0.5</f>
        <v/>
      </c>
      <c r="W982" s="13">
        <f>M982/Projection!$C$24</f>
        <v/>
      </c>
      <c r="X982" s="13">
        <f>N982/Projection!$D$24</f>
        <v/>
      </c>
      <c r="Y982" s="13">
        <f>O982/Projection!$E$24</f>
        <v/>
      </c>
      <c r="Z982" s="13">
        <f>P982/Projection!$F$24</f>
        <v/>
      </c>
      <c r="AA982" s="13">
        <f>Q982/Projection!$G$24</f>
        <v/>
      </c>
      <c r="AB982" s="13">
        <f>R982/Projection!$H$24</f>
        <v/>
      </c>
      <c r="AC982" s="13">
        <f>S982/Projection!$I$24</f>
        <v/>
      </c>
      <c r="AD982" s="13">
        <f>T982/Projection!$J$24</f>
        <v/>
      </c>
      <c r="AE982" s="13">
        <f>U982/Projection!$K$24</f>
        <v/>
      </c>
      <c r="AF982" s="13">
        <f>V982/Projection!$L$24</f>
        <v/>
      </c>
      <c r="AG982" s="13">
        <f>MIN(W982:AF982)</f>
        <v/>
      </c>
    </row>
    <row r="983">
      <c r="B983" s="2" t="n">
        <v>970</v>
      </c>
      <c r="C983" s="20" t="n">
        <v>-0.432481</v>
      </c>
      <c r="D983" s="20" t="n">
        <v>-1.001063</v>
      </c>
      <c r="E983" s="20" t="n">
        <v>-1.579106</v>
      </c>
      <c r="F983" s="20" t="n">
        <v>2.40339</v>
      </c>
      <c r="G983" s="20" t="n">
        <v>1.526317</v>
      </c>
      <c r="H983" s="20" t="n">
        <v>-0.973706</v>
      </c>
      <c r="I983" s="20" t="n">
        <v>1.016961</v>
      </c>
      <c r="J983" s="20" t="n">
        <v>0.640261</v>
      </c>
      <c r="K983" s="20" t="n">
        <v>-1.234812</v>
      </c>
      <c r="L983" s="20" t="n">
        <v>-1.520153</v>
      </c>
      <c r="M983" s="17">
        <f>Projection!$C$13*EXP($C$5+SQRT($C$4)*C983)+(Projection!$C$20+MAX(0,Projection!$C$14-Projection!$C$13)/Projection!$C$4-Projection!$C$21)*EXP($C$5+SQRT($C$4)*C983)^0.5</f>
        <v/>
      </c>
      <c r="N983" s="17">
        <f>M983*EXP($C$5+SQRT($C$4)*D983)+(Projection!$D$20+MAX(0,Projection!$C$24-M983)/Projection!$C$4-Projection!$D$21)*EXP($C$5+SQRT($C$4)*D983)^0.5</f>
        <v/>
      </c>
      <c r="O983" s="17">
        <f>N983*EXP($C$5+SQRT($C$4)*E983)+(Projection!$E$20+MAX(0,Projection!$D$24-N983)/Projection!$C$4-Projection!$E$21)*EXP($C$5+SQRT($C$4)*E983)^0.5</f>
        <v/>
      </c>
      <c r="P983" s="17">
        <f>O983*EXP($C$5+SQRT($C$4)*F983)+(Projection!$F$20+MAX(0,Projection!$E$24-O983)/Projection!$C$4-Projection!$F$21)*EXP($C$5+SQRT($C$4)*F983)^0.5</f>
        <v/>
      </c>
      <c r="Q983" s="17">
        <f>P983*EXP($C$5+SQRT($C$4)*G983)+(Projection!$G$20+MAX(0,Projection!$F$24-P983)/Projection!$C$4-Projection!$G$21)*EXP($C$5+SQRT($C$4)*G983)^0.5</f>
        <v/>
      </c>
      <c r="R983" s="17">
        <f>Q983*EXP($C$5+SQRT($C$4)*H983)+(Projection!$H$20+MAX(0,Projection!$G$24-Q983)/Projection!$C$4-Projection!$H$21)*EXP($C$5+SQRT($C$4)*H983)^0.5</f>
        <v/>
      </c>
      <c r="S983" s="17">
        <f>R983*EXP($C$5+SQRT($C$4)*I983)+(Projection!$I$20+MAX(0,Projection!$H$24-R983)/Projection!$C$4-Projection!$I$21)*EXP($C$5+SQRT($C$4)*I983)^0.5</f>
        <v/>
      </c>
      <c r="T983" s="17">
        <f>S983*EXP($C$5+SQRT($C$4)*J983)+(Projection!$J$20+MAX(0,Projection!$I$24-S983)/Projection!$C$4-Projection!$J$21)*EXP($C$5+SQRT($C$4)*J983)^0.5</f>
        <v/>
      </c>
      <c r="U983" s="17">
        <f>T983*EXP($C$5+SQRT($C$4)*K983)+(Projection!$K$20+MAX(0,Projection!$J$24-T983)/Projection!$C$4-Projection!$K$21)*EXP($C$5+SQRT($C$4)*K983)^0.5</f>
        <v/>
      </c>
      <c r="V983" s="17">
        <f>U983*EXP($C$5+SQRT($C$4)*L983)+(Projection!$L$20+MAX(0,Projection!$K$24-U983)/Projection!$C$4-Projection!$L$21)*EXP($C$5+SQRT($C$4)*L983)^0.5</f>
        <v/>
      </c>
      <c r="W983" s="13">
        <f>M983/Projection!$C$24</f>
        <v/>
      </c>
      <c r="X983" s="13">
        <f>N983/Projection!$D$24</f>
        <v/>
      </c>
      <c r="Y983" s="13">
        <f>O983/Projection!$E$24</f>
        <v/>
      </c>
      <c r="Z983" s="13">
        <f>P983/Projection!$F$24</f>
        <v/>
      </c>
      <c r="AA983" s="13">
        <f>Q983/Projection!$G$24</f>
        <v/>
      </c>
      <c r="AB983" s="13">
        <f>R983/Projection!$H$24</f>
        <v/>
      </c>
      <c r="AC983" s="13">
        <f>S983/Projection!$I$24</f>
        <v/>
      </c>
      <c r="AD983" s="13">
        <f>T983/Projection!$J$24</f>
        <v/>
      </c>
      <c r="AE983" s="13">
        <f>U983/Projection!$K$24</f>
        <v/>
      </c>
      <c r="AF983" s="13">
        <f>V983/Projection!$L$24</f>
        <v/>
      </c>
      <c r="AG983" s="13">
        <f>MIN(W983:AF983)</f>
        <v/>
      </c>
    </row>
    <row r="984">
      <c r="B984" s="2" t="n">
        <v>971</v>
      </c>
      <c r="C984" s="20" t="n">
        <v>0.705615</v>
      </c>
      <c r="D984" s="20" t="n">
        <v>0.221162</v>
      </c>
      <c r="E984" s="20" t="n">
        <v>0.04047</v>
      </c>
      <c r="F984" s="20" t="n">
        <v>-0.184601</v>
      </c>
      <c r="G984" s="20" t="n">
        <v>0.804023</v>
      </c>
      <c r="H984" s="20" t="n">
        <v>0.60378</v>
      </c>
      <c r="I984" s="20" t="n">
        <v>-0.789898</v>
      </c>
      <c r="J984" s="20" t="n">
        <v>0.70413</v>
      </c>
      <c r="K984" s="20" t="n">
        <v>-0.144531</v>
      </c>
      <c r="L984" s="20" t="n">
        <v>-0.326959</v>
      </c>
      <c r="M984" s="17">
        <f>Projection!$C$13*EXP($C$5+SQRT($C$4)*C984)+(Projection!$C$20+MAX(0,Projection!$C$14-Projection!$C$13)/Projection!$C$4-Projection!$C$21)*EXP($C$5+SQRT($C$4)*C984)^0.5</f>
        <v/>
      </c>
      <c r="N984" s="17">
        <f>M984*EXP($C$5+SQRT($C$4)*D984)+(Projection!$D$20+MAX(0,Projection!$C$24-M984)/Projection!$C$4-Projection!$D$21)*EXP($C$5+SQRT($C$4)*D984)^0.5</f>
        <v/>
      </c>
      <c r="O984" s="17">
        <f>N984*EXP($C$5+SQRT($C$4)*E984)+(Projection!$E$20+MAX(0,Projection!$D$24-N984)/Projection!$C$4-Projection!$E$21)*EXP($C$5+SQRT($C$4)*E984)^0.5</f>
        <v/>
      </c>
      <c r="P984" s="17">
        <f>O984*EXP($C$5+SQRT($C$4)*F984)+(Projection!$F$20+MAX(0,Projection!$E$24-O984)/Projection!$C$4-Projection!$F$21)*EXP($C$5+SQRT($C$4)*F984)^0.5</f>
        <v/>
      </c>
      <c r="Q984" s="17">
        <f>P984*EXP($C$5+SQRT($C$4)*G984)+(Projection!$G$20+MAX(0,Projection!$F$24-P984)/Projection!$C$4-Projection!$G$21)*EXP($C$5+SQRT($C$4)*G984)^0.5</f>
        <v/>
      </c>
      <c r="R984" s="17">
        <f>Q984*EXP($C$5+SQRT($C$4)*H984)+(Projection!$H$20+MAX(0,Projection!$G$24-Q984)/Projection!$C$4-Projection!$H$21)*EXP($C$5+SQRT($C$4)*H984)^0.5</f>
        <v/>
      </c>
      <c r="S984" s="17">
        <f>R984*EXP($C$5+SQRT($C$4)*I984)+(Projection!$I$20+MAX(0,Projection!$H$24-R984)/Projection!$C$4-Projection!$I$21)*EXP($C$5+SQRT($C$4)*I984)^0.5</f>
        <v/>
      </c>
      <c r="T984" s="17">
        <f>S984*EXP($C$5+SQRT($C$4)*J984)+(Projection!$J$20+MAX(0,Projection!$I$24-S984)/Projection!$C$4-Projection!$J$21)*EXP($C$5+SQRT($C$4)*J984)^0.5</f>
        <v/>
      </c>
      <c r="U984" s="17">
        <f>T984*EXP($C$5+SQRT($C$4)*K984)+(Projection!$K$20+MAX(0,Projection!$J$24-T984)/Projection!$C$4-Projection!$K$21)*EXP($C$5+SQRT($C$4)*K984)^0.5</f>
        <v/>
      </c>
      <c r="V984" s="17">
        <f>U984*EXP($C$5+SQRT($C$4)*L984)+(Projection!$L$20+MAX(0,Projection!$K$24-U984)/Projection!$C$4-Projection!$L$21)*EXP($C$5+SQRT($C$4)*L984)^0.5</f>
        <v/>
      </c>
      <c r="W984" s="13">
        <f>M984/Projection!$C$24</f>
        <v/>
      </c>
      <c r="X984" s="13">
        <f>N984/Projection!$D$24</f>
        <v/>
      </c>
      <c r="Y984" s="13">
        <f>O984/Projection!$E$24</f>
        <v/>
      </c>
      <c r="Z984" s="13">
        <f>P984/Projection!$F$24</f>
        <v/>
      </c>
      <c r="AA984" s="13">
        <f>Q984/Projection!$G$24</f>
        <v/>
      </c>
      <c r="AB984" s="13">
        <f>R984/Projection!$H$24</f>
        <v/>
      </c>
      <c r="AC984" s="13">
        <f>S984/Projection!$I$24</f>
        <v/>
      </c>
      <c r="AD984" s="13">
        <f>T984/Projection!$J$24</f>
        <v/>
      </c>
      <c r="AE984" s="13">
        <f>U984/Projection!$K$24</f>
        <v/>
      </c>
      <c r="AF984" s="13">
        <f>V984/Projection!$L$24</f>
        <v/>
      </c>
      <c r="AG984" s="13">
        <f>MIN(W984:AF984)</f>
        <v/>
      </c>
    </row>
    <row r="985">
      <c r="B985" s="2" t="n">
        <v>972</v>
      </c>
      <c r="C985" s="20" t="n">
        <v>-1.230525</v>
      </c>
      <c r="D985" s="20" t="n">
        <v>1.292734</v>
      </c>
      <c r="E985" s="20" t="n">
        <v>1.173032</v>
      </c>
      <c r="F985" s="20" t="n">
        <v>0.27106</v>
      </c>
      <c r="G985" s="20" t="n">
        <v>-0.588576</v>
      </c>
      <c r="H985" s="20" t="n">
        <v>1.294876</v>
      </c>
      <c r="I985" s="20" t="n">
        <v>-0.030009</v>
      </c>
      <c r="J985" s="20" t="n">
        <v>0.494085</v>
      </c>
      <c r="K985" s="20" t="n">
        <v>-0.635226</v>
      </c>
      <c r="L985" s="20" t="n">
        <v>2.528101</v>
      </c>
      <c r="M985" s="17">
        <f>Projection!$C$13*EXP($C$5+SQRT($C$4)*C985)+(Projection!$C$20+MAX(0,Projection!$C$14-Projection!$C$13)/Projection!$C$4-Projection!$C$21)*EXP($C$5+SQRT($C$4)*C985)^0.5</f>
        <v/>
      </c>
      <c r="N985" s="17">
        <f>M985*EXP($C$5+SQRT($C$4)*D985)+(Projection!$D$20+MAX(0,Projection!$C$24-M985)/Projection!$C$4-Projection!$D$21)*EXP($C$5+SQRT($C$4)*D985)^0.5</f>
        <v/>
      </c>
      <c r="O985" s="17">
        <f>N985*EXP($C$5+SQRT($C$4)*E985)+(Projection!$E$20+MAX(0,Projection!$D$24-N985)/Projection!$C$4-Projection!$E$21)*EXP($C$5+SQRT($C$4)*E985)^0.5</f>
        <v/>
      </c>
      <c r="P985" s="17">
        <f>O985*EXP($C$5+SQRT($C$4)*F985)+(Projection!$F$20+MAX(0,Projection!$E$24-O985)/Projection!$C$4-Projection!$F$21)*EXP($C$5+SQRT($C$4)*F985)^0.5</f>
        <v/>
      </c>
      <c r="Q985" s="17">
        <f>P985*EXP($C$5+SQRT($C$4)*G985)+(Projection!$G$20+MAX(0,Projection!$F$24-P985)/Projection!$C$4-Projection!$G$21)*EXP($C$5+SQRT($C$4)*G985)^0.5</f>
        <v/>
      </c>
      <c r="R985" s="17">
        <f>Q985*EXP($C$5+SQRT($C$4)*H985)+(Projection!$H$20+MAX(0,Projection!$G$24-Q985)/Projection!$C$4-Projection!$H$21)*EXP($C$5+SQRT($C$4)*H985)^0.5</f>
        <v/>
      </c>
      <c r="S985" s="17">
        <f>R985*EXP($C$5+SQRT($C$4)*I985)+(Projection!$I$20+MAX(0,Projection!$H$24-R985)/Projection!$C$4-Projection!$I$21)*EXP($C$5+SQRT($C$4)*I985)^0.5</f>
        <v/>
      </c>
      <c r="T985" s="17">
        <f>S985*EXP($C$5+SQRT($C$4)*J985)+(Projection!$J$20+MAX(0,Projection!$I$24-S985)/Projection!$C$4-Projection!$J$21)*EXP($C$5+SQRT($C$4)*J985)^0.5</f>
        <v/>
      </c>
      <c r="U985" s="17">
        <f>T985*EXP($C$5+SQRT($C$4)*K985)+(Projection!$K$20+MAX(0,Projection!$J$24-T985)/Projection!$C$4-Projection!$K$21)*EXP($C$5+SQRT($C$4)*K985)^0.5</f>
        <v/>
      </c>
      <c r="V985" s="17">
        <f>U985*EXP($C$5+SQRT($C$4)*L985)+(Projection!$L$20+MAX(0,Projection!$K$24-U985)/Projection!$C$4-Projection!$L$21)*EXP($C$5+SQRT($C$4)*L985)^0.5</f>
        <v/>
      </c>
      <c r="W985" s="13">
        <f>M985/Projection!$C$24</f>
        <v/>
      </c>
      <c r="X985" s="13">
        <f>N985/Projection!$D$24</f>
        <v/>
      </c>
      <c r="Y985" s="13">
        <f>O985/Projection!$E$24</f>
        <v/>
      </c>
      <c r="Z985" s="13">
        <f>P985/Projection!$F$24</f>
        <v/>
      </c>
      <c r="AA985" s="13">
        <f>Q985/Projection!$G$24</f>
        <v/>
      </c>
      <c r="AB985" s="13">
        <f>R985/Projection!$H$24</f>
        <v/>
      </c>
      <c r="AC985" s="13">
        <f>S985/Projection!$I$24</f>
        <v/>
      </c>
      <c r="AD985" s="13">
        <f>T985/Projection!$J$24</f>
        <v/>
      </c>
      <c r="AE985" s="13">
        <f>U985/Projection!$K$24</f>
        <v/>
      </c>
      <c r="AF985" s="13">
        <f>V985/Projection!$L$24</f>
        <v/>
      </c>
      <c r="AG985" s="13">
        <f>MIN(W985:AF985)</f>
        <v/>
      </c>
    </row>
    <row r="986">
      <c r="B986" s="2" t="n">
        <v>973</v>
      </c>
      <c r="C986" s="20" t="n">
        <v>-0.205915</v>
      </c>
      <c r="D986" s="20" t="n">
        <v>0.229019</v>
      </c>
      <c r="E986" s="20" t="n">
        <v>-0.851126</v>
      </c>
      <c r="F986" s="20" t="n">
        <v>0.392072</v>
      </c>
      <c r="G986" s="20" t="n">
        <v>-0.441169</v>
      </c>
      <c r="H986" s="20" t="n">
        <v>1.083225</v>
      </c>
      <c r="I986" s="20" t="n">
        <v>0.593816</v>
      </c>
      <c r="J986" s="20" t="n">
        <v>1.643489</v>
      </c>
      <c r="K986" s="20" t="n">
        <v>0.414832</v>
      </c>
      <c r="L986" s="20" t="n">
        <v>-0.673277</v>
      </c>
      <c r="M986" s="17">
        <f>Projection!$C$13*EXP($C$5+SQRT($C$4)*C986)+(Projection!$C$20+MAX(0,Projection!$C$14-Projection!$C$13)/Projection!$C$4-Projection!$C$21)*EXP($C$5+SQRT($C$4)*C986)^0.5</f>
        <v/>
      </c>
      <c r="N986" s="17">
        <f>M986*EXP($C$5+SQRT($C$4)*D986)+(Projection!$D$20+MAX(0,Projection!$C$24-M986)/Projection!$C$4-Projection!$D$21)*EXP($C$5+SQRT($C$4)*D986)^0.5</f>
        <v/>
      </c>
      <c r="O986" s="17">
        <f>N986*EXP($C$5+SQRT($C$4)*E986)+(Projection!$E$20+MAX(0,Projection!$D$24-N986)/Projection!$C$4-Projection!$E$21)*EXP($C$5+SQRT($C$4)*E986)^0.5</f>
        <v/>
      </c>
      <c r="P986" s="17">
        <f>O986*EXP($C$5+SQRT($C$4)*F986)+(Projection!$F$20+MAX(0,Projection!$E$24-O986)/Projection!$C$4-Projection!$F$21)*EXP($C$5+SQRT($C$4)*F986)^0.5</f>
        <v/>
      </c>
      <c r="Q986" s="17">
        <f>P986*EXP($C$5+SQRT($C$4)*G986)+(Projection!$G$20+MAX(0,Projection!$F$24-P986)/Projection!$C$4-Projection!$G$21)*EXP($C$5+SQRT($C$4)*G986)^0.5</f>
        <v/>
      </c>
      <c r="R986" s="17">
        <f>Q986*EXP($C$5+SQRT($C$4)*H986)+(Projection!$H$20+MAX(0,Projection!$G$24-Q986)/Projection!$C$4-Projection!$H$21)*EXP($C$5+SQRT($C$4)*H986)^0.5</f>
        <v/>
      </c>
      <c r="S986" s="17">
        <f>R986*EXP($C$5+SQRT($C$4)*I986)+(Projection!$I$20+MAX(0,Projection!$H$24-R986)/Projection!$C$4-Projection!$I$21)*EXP($C$5+SQRT($C$4)*I986)^0.5</f>
        <v/>
      </c>
      <c r="T986" s="17">
        <f>S986*EXP($C$5+SQRT($C$4)*J986)+(Projection!$J$20+MAX(0,Projection!$I$24-S986)/Projection!$C$4-Projection!$J$21)*EXP($C$5+SQRT($C$4)*J986)^0.5</f>
        <v/>
      </c>
      <c r="U986" s="17">
        <f>T986*EXP($C$5+SQRT($C$4)*K986)+(Projection!$K$20+MAX(0,Projection!$J$24-T986)/Projection!$C$4-Projection!$K$21)*EXP($C$5+SQRT($C$4)*K986)^0.5</f>
        <v/>
      </c>
      <c r="V986" s="17">
        <f>U986*EXP($C$5+SQRT($C$4)*L986)+(Projection!$L$20+MAX(0,Projection!$K$24-U986)/Projection!$C$4-Projection!$L$21)*EXP($C$5+SQRT($C$4)*L986)^0.5</f>
        <v/>
      </c>
      <c r="W986" s="13">
        <f>M986/Projection!$C$24</f>
        <v/>
      </c>
      <c r="X986" s="13">
        <f>N986/Projection!$D$24</f>
        <v/>
      </c>
      <c r="Y986" s="13">
        <f>O986/Projection!$E$24</f>
        <v/>
      </c>
      <c r="Z986" s="13">
        <f>P986/Projection!$F$24</f>
        <v/>
      </c>
      <c r="AA986" s="13">
        <f>Q986/Projection!$G$24</f>
        <v/>
      </c>
      <c r="AB986" s="13">
        <f>R986/Projection!$H$24</f>
        <v/>
      </c>
      <c r="AC986" s="13">
        <f>S986/Projection!$I$24</f>
        <v/>
      </c>
      <c r="AD986" s="13">
        <f>T986/Projection!$J$24</f>
        <v/>
      </c>
      <c r="AE986" s="13">
        <f>U986/Projection!$K$24</f>
        <v/>
      </c>
      <c r="AF986" s="13">
        <f>V986/Projection!$L$24</f>
        <v/>
      </c>
      <c r="AG986" s="13">
        <f>MIN(W986:AF986)</f>
        <v/>
      </c>
    </row>
    <row r="987">
      <c r="B987" s="2" t="n">
        <v>974</v>
      </c>
      <c r="C987" s="20" t="n">
        <v>1.403093</v>
      </c>
      <c r="D987" s="20" t="n">
        <v>-0.016577</v>
      </c>
      <c r="E987" s="20" t="n">
        <v>-2.160046</v>
      </c>
      <c r="F987" s="20" t="n">
        <v>0.438413</v>
      </c>
      <c r="G987" s="20" t="n">
        <v>0.888035</v>
      </c>
      <c r="H987" s="20" t="n">
        <v>2.117868</v>
      </c>
      <c r="I987" s="20" t="n">
        <v>-2.070402</v>
      </c>
      <c r="J987" s="20" t="n">
        <v>1.446736</v>
      </c>
      <c r="K987" s="20" t="n">
        <v>1.916026</v>
      </c>
      <c r="L987" s="20" t="n">
        <v>0.540403</v>
      </c>
      <c r="M987" s="17">
        <f>Projection!$C$13*EXP($C$5+SQRT($C$4)*C987)+(Projection!$C$20+MAX(0,Projection!$C$14-Projection!$C$13)/Projection!$C$4-Projection!$C$21)*EXP($C$5+SQRT($C$4)*C987)^0.5</f>
        <v/>
      </c>
      <c r="N987" s="17">
        <f>M987*EXP($C$5+SQRT($C$4)*D987)+(Projection!$D$20+MAX(0,Projection!$C$24-M987)/Projection!$C$4-Projection!$D$21)*EXP($C$5+SQRT($C$4)*D987)^0.5</f>
        <v/>
      </c>
      <c r="O987" s="17">
        <f>N987*EXP($C$5+SQRT($C$4)*E987)+(Projection!$E$20+MAX(0,Projection!$D$24-N987)/Projection!$C$4-Projection!$E$21)*EXP($C$5+SQRT($C$4)*E987)^0.5</f>
        <v/>
      </c>
      <c r="P987" s="17">
        <f>O987*EXP($C$5+SQRT($C$4)*F987)+(Projection!$F$20+MAX(0,Projection!$E$24-O987)/Projection!$C$4-Projection!$F$21)*EXP($C$5+SQRT($C$4)*F987)^0.5</f>
        <v/>
      </c>
      <c r="Q987" s="17">
        <f>P987*EXP($C$5+SQRT($C$4)*G987)+(Projection!$G$20+MAX(0,Projection!$F$24-P987)/Projection!$C$4-Projection!$G$21)*EXP($C$5+SQRT($C$4)*G987)^0.5</f>
        <v/>
      </c>
      <c r="R987" s="17">
        <f>Q987*EXP($C$5+SQRT($C$4)*H987)+(Projection!$H$20+MAX(0,Projection!$G$24-Q987)/Projection!$C$4-Projection!$H$21)*EXP($C$5+SQRT($C$4)*H987)^0.5</f>
        <v/>
      </c>
      <c r="S987" s="17">
        <f>R987*EXP($C$5+SQRT($C$4)*I987)+(Projection!$I$20+MAX(0,Projection!$H$24-R987)/Projection!$C$4-Projection!$I$21)*EXP($C$5+SQRT($C$4)*I987)^0.5</f>
        <v/>
      </c>
      <c r="T987" s="17">
        <f>S987*EXP($C$5+SQRT($C$4)*J987)+(Projection!$J$20+MAX(0,Projection!$I$24-S987)/Projection!$C$4-Projection!$J$21)*EXP($C$5+SQRT($C$4)*J987)^0.5</f>
        <v/>
      </c>
      <c r="U987" s="17">
        <f>T987*EXP($C$5+SQRT($C$4)*K987)+(Projection!$K$20+MAX(0,Projection!$J$24-T987)/Projection!$C$4-Projection!$K$21)*EXP($C$5+SQRT($C$4)*K987)^0.5</f>
        <v/>
      </c>
      <c r="V987" s="17">
        <f>U987*EXP($C$5+SQRT($C$4)*L987)+(Projection!$L$20+MAX(0,Projection!$K$24-U987)/Projection!$C$4-Projection!$L$21)*EXP($C$5+SQRT($C$4)*L987)^0.5</f>
        <v/>
      </c>
      <c r="W987" s="13">
        <f>M987/Projection!$C$24</f>
        <v/>
      </c>
      <c r="X987" s="13">
        <f>N987/Projection!$D$24</f>
        <v/>
      </c>
      <c r="Y987" s="13">
        <f>O987/Projection!$E$24</f>
        <v/>
      </c>
      <c r="Z987" s="13">
        <f>P987/Projection!$F$24</f>
        <v/>
      </c>
      <c r="AA987" s="13">
        <f>Q987/Projection!$G$24</f>
        <v/>
      </c>
      <c r="AB987" s="13">
        <f>R987/Projection!$H$24</f>
        <v/>
      </c>
      <c r="AC987" s="13">
        <f>S987/Projection!$I$24</f>
        <v/>
      </c>
      <c r="AD987" s="13">
        <f>T987/Projection!$J$24</f>
        <v/>
      </c>
      <c r="AE987" s="13">
        <f>U987/Projection!$K$24</f>
        <v/>
      </c>
      <c r="AF987" s="13">
        <f>V987/Projection!$L$24</f>
        <v/>
      </c>
      <c r="AG987" s="13">
        <f>MIN(W987:AF987)</f>
        <v/>
      </c>
    </row>
    <row r="988">
      <c r="B988" s="2" t="n">
        <v>975</v>
      </c>
      <c r="C988" s="20" t="n">
        <v>-0.302053</v>
      </c>
      <c r="D988" s="20" t="n">
        <v>-0.142611</v>
      </c>
      <c r="E988" s="20" t="n">
        <v>0.794552</v>
      </c>
      <c r="F988" s="20" t="n">
        <v>-1.018199</v>
      </c>
      <c r="G988" s="20" t="n">
        <v>0.380103</v>
      </c>
      <c r="H988" s="20" t="n">
        <v>0.138244</v>
      </c>
      <c r="I988" s="20" t="n">
        <v>-0.19514</v>
      </c>
      <c r="J988" s="20" t="n">
        <v>0.917462</v>
      </c>
      <c r="K988" s="20" t="n">
        <v>-0.266392</v>
      </c>
      <c r="L988" s="20" t="n">
        <v>-0.662798</v>
      </c>
      <c r="M988" s="17">
        <f>Projection!$C$13*EXP($C$5+SQRT($C$4)*C988)+(Projection!$C$20+MAX(0,Projection!$C$14-Projection!$C$13)/Projection!$C$4-Projection!$C$21)*EXP($C$5+SQRT($C$4)*C988)^0.5</f>
        <v/>
      </c>
      <c r="N988" s="17">
        <f>M988*EXP($C$5+SQRT($C$4)*D988)+(Projection!$D$20+MAX(0,Projection!$C$24-M988)/Projection!$C$4-Projection!$D$21)*EXP($C$5+SQRT($C$4)*D988)^0.5</f>
        <v/>
      </c>
      <c r="O988" s="17">
        <f>N988*EXP($C$5+SQRT($C$4)*E988)+(Projection!$E$20+MAX(0,Projection!$D$24-N988)/Projection!$C$4-Projection!$E$21)*EXP($C$5+SQRT($C$4)*E988)^0.5</f>
        <v/>
      </c>
      <c r="P988" s="17">
        <f>O988*EXP($C$5+SQRT($C$4)*F988)+(Projection!$F$20+MAX(0,Projection!$E$24-O988)/Projection!$C$4-Projection!$F$21)*EXP($C$5+SQRT($C$4)*F988)^0.5</f>
        <v/>
      </c>
      <c r="Q988" s="17">
        <f>P988*EXP($C$5+SQRT($C$4)*G988)+(Projection!$G$20+MAX(0,Projection!$F$24-P988)/Projection!$C$4-Projection!$G$21)*EXP($C$5+SQRT($C$4)*G988)^0.5</f>
        <v/>
      </c>
      <c r="R988" s="17">
        <f>Q988*EXP($C$5+SQRT($C$4)*H988)+(Projection!$H$20+MAX(0,Projection!$G$24-Q988)/Projection!$C$4-Projection!$H$21)*EXP($C$5+SQRT($C$4)*H988)^0.5</f>
        <v/>
      </c>
      <c r="S988" s="17">
        <f>R988*EXP($C$5+SQRT($C$4)*I988)+(Projection!$I$20+MAX(0,Projection!$H$24-R988)/Projection!$C$4-Projection!$I$21)*EXP($C$5+SQRT($C$4)*I988)^0.5</f>
        <v/>
      </c>
      <c r="T988" s="17">
        <f>S988*EXP($C$5+SQRT($C$4)*J988)+(Projection!$J$20+MAX(0,Projection!$I$24-S988)/Projection!$C$4-Projection!$J$21)*EXP($C$5+SQRT($C$4)*J988)^0.5</f>
        <v/>
      </c>
      <c r="U988" s="17">
        <f>T988*EXP($C$5+SQRT($C$4)*K988)+(Projection!$K$20+MAX(0,Projection!$J$24-T988)/Projection!$C$4-Projection!$K$21)*EXP($C$5+SQRT($C$4)*K988)^0.5</f>
        <v/>
      </c>
      <c r="V988" s="17">
        <f>U988*EXP($C$5+SQRT($C$4)*L988)+(Projection!$L$20+MAX(0,Projection!$K$24-U988)/Projection!$C$4-Projection!$L$21)*EXP($C$5+SQRT($C$4)*L988)^0.5</f>
        <v/>
      </c>
      <c r="W988" s="13">
        <f>M988/Projection!$C$24</f>
        <v/>
      </c>
      <c r="X988" s="13">
        <f>N988/Projection!$D$24</f>
        <v/>
      </c>
      <c r="Y988" s="13">
        <f>O988/Projection!$E$24</f>
        <v/>
      </c>
      <c r="Z988" s="13">
        <f>P988/Projection!$F$24</f>
        <v/>
      </c>
      <c r="AA988" s="13">
        <f>Q988/Projection!$G$24</f>
        <v/>
      </c>
      <c r="AB988" s="13">
        <f>R988/Projection!$H$24</f>
        <v/>
      </c>
      <c r="AC988" s="13">
        <f>S988/Projection!$I$24</f>
        <v/>
      </c>
      <c r="AD988" s="13">
        <f>T988/Projection!$J$24</f>
        <v/>
      </c>
      <c r="AE988" s="13">
        <f>U988/Projection!$K$24</f>
        <v/>
      </c>
      <c r="AF988" s="13">
        <f>V988/Projection!$L$24</f>
        <v/>
      </c>
      <c r="AG988" s="13">
        <f>MIN(W988:AF988)</f>
        <v/>
      </c>
    </row>
    <row r="989">
      <c r="B989" s="2" t="n">
        <v>976</v>
      </c>
      <c r="C989" s="20" t="n">
        <v>-0.721823</v>
      </c>
      <c r="D989" s="20" t="n">
        <v>0.959989</v>
      </c>
      <c r="E989" s="20" t="n">
        <v>0.188004</v>
      </c>
      <c r="F989" s="20" t="n">
        <v>1.752598</v>
      </c>
      <c r="G989" s="20" t="n">
        <v>0.161774</v>
      </c>
      <c r="H989" s="20" t="n">
        <v>-1.871904</v>
      </c>
      <c r="I989" s="20" t="n">
        <v>1.676569</v>
      </c>
      <c r="J989" s="20" t="n">
        <v>2.01501</v>
      </c>
      <c r="K989" s="20" t="n">
        <v>-1.083723</v>
      </c>
      <c r="L989" s="20" t="n">
        <v>1.788365</v>
      </c>
      <c r="M989" s="17">
        <f>Projection!$C$13*EXP($C$5+SQRT($C$4)*C989)+(Projection!$C$20+MAX(0,Projection!$C$14-Projection!$C$13)/Projection!$C$4-Projection!$C$21)*EXP($C$5+SQRT($C$4)*C989)^0.5</f>
        <v/>
      </c>
      <c r="N989" s="17">
        <f>M989*EXP($C$5+SQRT($C$4)*D989)+(Projection!$D$20+MAX(0,Projection!$C$24-M989)/Projection!$C$4-Projection!$D$21)*EXP($C$5+SQRT($C$4)*D989)^0.5</f>
        <v/>
      </c>
      <c r="O989" s="17">
        <f>N989*EXP($C$5+SQRT($C$4)*E989)+(Projection!$E$20+MAX(0,Projection!$D$24-N989)/Projection!$C$4-Projection!$E$21)*EXP($C$5+SQRT($C$4)*E989)^0.5</f>
        <v/>
      </c>
      <c r="P989" s="17">
        <f>O989*EXP($C$5+SQRT($C$4)*F989)+(Projection!$F$20+MAX(0,Projection!$E$24-O989)/Projection!$C$4-Projection!$F$21)*EXP($C$5+SQRT($C$4)*F989)^0.5</f>
        <v/>
      </c>
      <c r="Q989" s="17">
        <f>P989*EXP($C$5+SQRT($C$4)*G989)+(Projection!$G$20+MAX(0,Projection!$F$24-P989)/Projection!$C$4-Projection!$G$21)*EXP($C$5+SQRT($C$4)*G989)^0.5</f>
        <v/>
      </c>
      <c r="R989" s="17">
        <f>Q989*EXP($C$5+SQRT($C$4)*H989)+(Projection!$H$20+MAX(0,Projection!$G$24-Q989)/Projection!$C$4-Projection!$H$21)*EXP($C$5+SQRT($C$4)*H989)^0.5</f>
        <v/>
      </c>
      <c r="S989" s="17">
        <f>R989*EXP($C$5+SQRT($C$4)*I989)+(Projection!$I$20+MAX(0,Projection!$H$24-R989)/Projection!$C$4-Projection!$I$21)*EXP($C$5+SQRT($C$4)*I989)^0.5</f>
        <v/>
      </c>
      <c r="T989" s="17">
        <f>S989*EXP($C$5+SQRT($C$4)*J989)+(Projection!$J$20+MAX(0,Projection!$I$24-S989)/Projection!$C$4-Projection!$J$21)*EXP($C$5+SQRT($C$4)*J989)^0.5</f>
        <v/>
      </c>
      <c r="U989" s="17">
        <f>T989*EXP($C$5+SQRT($C$4)*K989)+(Projection!$K$20+MAX(0,Projection!$J$24-T989)/Projection!$C$4-Projection!$K$21)*EXP($C$5+SQRT($C$4)*K989)^0.5</f>
        <v/>
      </c>
      <c r="V989" s="17">
        <f>U989*EXP($C$5+SQRT($C$4)*L989)+(Projection!$L$20+MAX(0,Projection!$K$24-U989)/Projection!$C$4-Projection!$L$21)*EXP($C$5+SQRT($C$4)*L989)^0.5</f>
        <v/>
      </c>
      <c r="W989" s="13">
        <f>M989/Projection!$C$24</f>
        <v/>
      </c>
      <c r="X989" s="13">
        <f>N989/Projection!$D$24</f>
        <v/>
      </c>
      <c r="Y989" s="13">
        <f>O989/Projection!$E$24</f>
        <v/>
      </c>
      <c r="Z989" s="13">
        <f>P989/Projection!$F$24</f>
        <v/>
      </c>
      <c r="AA989" s="13">
        <f>Q989/Projection!$G$24</f>
        <v/>
      </c>
      <c r="AB989" s="13">
        <f>R989/Projection!$H$24</f>
        <v/>
      </c>
      <c r="AC989" s="13">
        <f>S989/Projection!$I$24</f>
        <v/>
      </c>
      <c r="AD989" s="13">
        <f>T989/Projection!$J$24</f>
        <v/>
      </c>
      <c r="AE989" s="13">
        <f>U989/Projection!$K$24</f>
        <v/>
      </c>
      <c r="AF989" s="13">
        <f>V989/Projection!$L$24</f>
        <v/>
      </c>
      <c r="AG989" s="13">
        <f>MIN(W989:AF989)</f>
        <v/>
      </c>
    </row>
    <row r="990">
      <c r="B990" s="2" t="n">
        <v>977</v>
      </c>
      <c r="C990" s="20" t="n">
        <v>1.215988</v>
      </c>
      <c r="D990" s="20" t="n">
        <v>0.391385</v>
      </c>
      <c r="E990" s="20" t="n">
        <v>1.427956</v>
      </c>
      <c r="F990" s="20" t="n">
        <v>0.609356</v>
      </c>
      <c r="G990" s="20" t="n">
        <v>2.08126</v>
      </c>
      <c r="H990" s="20" t="n">
        <v>-0.356442</v>
      </c>
      <c r="I990" s="20" t="n">
        <v>0.007623</v>
      </c>
      <c r="J990" s="20" t="n">
        <v>-0.476225</v>
      </c>
      <c r="K990" s="20" t="n">
        <v>0.662953</v>
      </c>
      <c r="L990" s="20" t="n">
        <v>-1.569465</v>
      </c>
      <c r="M990" s="17">
        <f>Projection!$C$13*EXP($C$5+SQRT($C$4)*C990)+(Projection!$C$20+MAX(0,Projection!$C$14-Projection!$C$13)/Projection!$C$4-Projection!$C$21)*EXP($C$5+SQRT($C$4)*C990)^0.5</f>
        <v/>
      </c>
      <c r="N990" s="17">
        <f>M990*EXP($C$5+SQRT($C$4)*D990)+(Projection!$D$20+MAX(0,Projection!$C$24-M990)/Projection!$C$4-Projection!$D$21)*EXP($C$5+SQRT($C$4)*D990)^0.5</f>
        <v/>
      </c>
      <c r="O990" s="17">
        <f>N990*EXP($C$5+SQRT($C$4)*E990)+(Projection!$E$20+MAX(0,Projection!$D$24-N990)/Projection!$C$4-Projection!$E$21)*EXP($C$5+SQRT($C$4)*E990)^0.5</f>
        <v/>
      </c>
      <c r="P990" s="17">
        <f>O990*EXP($C$5+SQRT($C$4)*F990)+(Projection!$F$20+MAX(0,Projection!$E$24-O990)/Projection!$C$4-Projection!$F$21)*EXP($C$5+SQRT($C$4)*F990)^0.5</f>
        <v/>
      </c>
      <c r="Q990" s="17">
        <f>P990*EXP($C$5+SQRT($C$4)*G990)+(Projection!$G$20+MAX(0,Projection!$F$24-P990)/Projection!$C$4-Projection!$G$21)*EXP($C$5+SQRT($C$4)*G990)^0.5</f>
        <v/>
      </c>
      <c r="R990" s="17">
        <f>Q990*EXP($C$5+SQRT($C$4)*H990)+(Projection!$H$20+MAX(0,Projection!$G$24-Q990)/Projection!$C$4-Projection!$H$21)*EXP($C$5+SQRT($C$4)*H990)^0.5</f>
        <v/>
      </c>
      <c r="S990" s="17">
        <f>R990*EXP($C$5+SQRT($C$4)*I990)+(Projection!$I$20+MAX(0,Projection!$H$24-R990)/Projection!$C$4-Projection!$I$21)*EXP($C$5+SQRT($C$4)*I990)^0.5</f>
        <v/>
      </c>
      <c r="T990" s="17">
        <f>S990*EXP($C$5+SQRT($C$4)*J990)+(Projection!$J$20+MAX(0,Projection!$I$24-S990)/Projection!$C$4-Projection!$J$21)*EXP($C$5+SQRT($C$4)*J990)^0.5</f>
        <v/>
      </c>
      <c r="U990" s="17">
        <f>T990*EXP($C$5+SQRT($C$4)*K990)+(Projection!$K$20+MAX(0,Projection!$J$24-T990)/Projection!$C$4-Projection!$K$21)*EXP($C$5+SQRT($C$4)*K990)^0.5</f>
        <v/>
      </c>
      <c r="V990" s="17">
        <f>U990*EXP($C$5+SQRT($C$4)*L990)+(Projection!$L$20+MAX(0,Projection!$K$24-U990)/Projection!$C$4-Projection!$L$21)*EXP($C$5+SQRT($C$4)*L990)^0.5</f>
        <v/>
      </c>
      <c r="W990" s="13">
        <f>M990/Projection!$C$24</f>
        <v/>
      </c>
      <c r="X990" s="13">
        <f>N990/Projection!$D$24</f>
        <v/>
      </c>
      <c r="Y990" s="13">
        <f>O990/Projection!$E$24</f>
        <v/>
      </c>
      <c r="Z990" s="13">
        <f>P990/Projection!$F$24</f>
        <v/>
      </c>
      <c r="AA990" s="13">
        <f>Q990/Projection!$G$24</f>
        <v/>
      </c>
      <c r="AB990" s="13">
        <f>R990/Projection!$H$24</f>
        <v/>
      </c>
      <c r="AC990" s="13">
        <f>S990/Projection!$I$24</f>
        <v/>
      </c>
      <c r="AD990" s="13">
        <f>T990/Projection!$J$24</f>
        <v/>
      </c>
      <c r="AE990" s="13">
        <f>U990/Projection!$K$24</f>
        <v/>
      </c>
      <c r="AF990" s="13">
        <f>V990/Projection!$L$24</f>
        <v/>
      </c>
      <c r="AG990" s="13">
        <f>MIN(W990:AF990)</f>
        <v/>
      </c>
    </row>
    <row r="991">
      <c r="B991" s="2" t="n">
        <v>978</v>
      </c>
      <c r="C991" s="20" t="n">
        <v>0.745201</v>
      </c>
      <c r="D991" s="20" t="n">
        <v>1.660385</v>
      </c>
      <c r="E991" s="20" t="n">
        <v>1.284219</v>
      </c>
      <c r="F991" s="20" t="n">
        <v>-0.600455</v>
      </c>
      <c r="G991" s="20" t="n">
        <v>-0.973927</v>
      </c>
      <c r="H991" s="20" t="n">
        <v>1.257149</v>
      </c>
      <c r="I991" s="20" t="n">
        <v>2.248719</v>
      </c>
      <c r="J991" s="20" t="n">
        <v>1.229676</v>
      </c>
      <c r="K991" s="20" t="n">
        <v>-0.608152</v>
      </c>
      <c r="L991" s="20" t="n">
        <v>1.510664</v>
      </c>
      <c r="M991" s="17">
        <f>Projection!$C$13*EXP($C$5+SQRT($C$4)*C991)+(Projection!$C$20+MAX(0,Projection!$C$14-Projection!$C$13)/Projection!$C$4-Projection!$C$21)*EXP($C$5+SQRT($C$4)*C991)^0.5</f>
        <v/>
      </c>
      <c r="N991" s="17">
        <f>M991*EXP($C$5+SQRT($C$4)*D991)+(Projection!$D$20+MAX(0,Projection!$C$24-M991)/Projection!$C$4-Projection!$D$21)*EXP($C$5+SQRT($C$4)*D991)^0.5</f>
        <v/>
      </c>
      <c r="O991" s="17">
        <f>N991*EXP($C$5+SQRT($C$4)*E991)+(Projection!$E$20+MAX(0,Projection!$D$24-N991)/Projection!$C$4-Projection!$E$21)*EXP($C$5+SQRT($C$4)*E991)^0.5</f>
        <v/>
      </c>
      <c r="P991" s="17">
        <f>O991*EXP($C$5+SQRT($C$4)*F991)+(Projection!$F$20+MAX(0,Projection!$E$24-O991)/Projection!$C$4-Projection!$F$21)*EXP($C$5+SQRT($C$4)*F991)^0.5</f>
        <v/>
      </c>
      <c r="Q991" s="17">
        <f>P991*EXP($C$5+SQRT($C$4)*G991)+(Projection!$G$20+MAX(0,Projection!$F$24-P991)/Projection!$C$4-Projection!$G$21)*EXP($C$5+SQRT($C$4)*G991)^0.5</f>
        <v/>
      </c>
      <c r="R991" s="17">
        <f>Q991*EXP($C$5+SQRT($C$4)*H991)+(Projection!$H$20+MAX(0,Projection!$G$24-Q991)/Projection!$C$4-Projection!$H$21)*EXP($C$5+SQRT($C$4)*H991)^0.5</f>
        <v/>
      </c>
      <c r="S991" s="17">
        <f>R991*EXP($C$5+SQRT($C$4)*I991)+(Projection!$I$20+MAX(0,Projection!$H$24-R991)/Projection!$C$4-Projection!$I$21)*EXP($C$5+SQRT($C$4)*I991)^0.5</f>
        <v/>
      </c>
      <c r="T991" s="17">
        <f>S991*EXP($C$5+SQRT($C$4)*J991)+(Projection!$J$20+MAX(0,Projection!$I$24-S991)/Projection!$C$4-Projection!$J$21)*EXP($C$5+SQRT($C$4)*J991)^0.5</f>
        <v/>
      </c>
      <c r="U991" s="17">
        <f>T991*EXP($C$5+SQRT($C$4)*K991)+(Projection!$K$20+MAX(0,Projection!$J$24-T991)/Projection!$C$4-Projection!$K$21)*EXP($C$5+SQRT($C$4)*K991)^0.5</f>
        <v/>
      </c>
      <c r="V991" s="17">
        <f>U991*EXP($C$5+SQRT($C$4)*L991)+(Projection!$L$20+MAX(0,Projection!$K$24-U991)/Projection!$C$4-Projection!$L$21)*EXP($C$5+SQRT($C$4)*L991)^0.5</f>
        <v/>
      </c>
      <c r="W991" s="13">
        <f>M991/Projection!$C$24</f>
        <v/>
      </c>
      <c r="X991" s="13">
        <f>N991/Projection!$D$24</f>
        <v/>
      </c>
      <c r="Y991" s="13">
        <f>O991/Projection!$E$24</f>
        <v/>
      </c>
      <c r="Z991" s="13">
        <f>P991/Projection!$F$24</f>
        <v/>
      </c>
      <c r="AA991" s="13">
        <f>Q991/Projection!$G$24</f>
        <v/>
      </c>
      <c r="AB991" s="13">
        <f>R991/Projection!$H$24</f>
        <v/>
      </c>
      <c r="AC991" s="13">
        <f>S991/Projection!$I$24</f>
        <v/>
      </c>
      <c r="AD991" s="13">
        <f>T991/Projection!$J$24</f>
        <v/>
      </c>
      <c r="AE991" s="13">
        <f>U991/Projection!$K$24</f>
        <v/>
      </c>
      <c r="AF991" s="13">
        <f>V991/Projection!$L$24</f>
        <v/>
      </c>
      <c r="AG991" s="13">
        <f>MIN(W991:AF991)</f>
        <v/>
      </c>
    </row>
    <row r="992">
      <c r="B992" s="2" t="n">
        <v>979</v>
      </c>
      <c r="C992" s="20" t="n">
        <v>1.174289</v>
      </c>
      <c r="D992" s="20" t="n">
        <v>0.681204</v>
      </c>
      <c r="E992" s="20" t="n">
        <v>-0.104884</v>
      </c>
      <c r="F992" s="20" t="n">
        <v>1.740945</v>
      </c>
      <c r="G992" s="20" t="n">
        <v>-3.165053</v>
      </c>
      <c r="H992" s="20" t="n">
        <v>-0.260179</v>
      </c>
      <c r="I992" s="20" t="n">
        <v>-0.325376</v>
      </c>
      <c r="J992" s="20" t="n">
        <v>-0.65426</v>
      </c>
      <c r="K992" s="20" t="n">
        <v>0.210481</v>
      </c>
      <c r="L992" s="20" t="n">
        <v>-0.586527</v>
      </c>
      <c r="M992" s="17">
        <f>Projection!$C$13*EXP($C$5+SQRT($C$4)*C992)+(Projection!$C$20+MAX(0,Projection!$C$14-Projection!$C$13)/Projection!$C$4-Projection!$C$21)*EXP($C$5+SQRT($C$4)*C992)^0.5</f>
        <v/>
      </c>
      <c r="N992" s="17">
        <f>M992*EXP($C$5+SQRT($C$4)*D992)+(Projection!$D$20+MAX(0,Projection!$C$24-M992)/Projection!$C$4-Projection!$D$21)*EXP($C$5+SQRT($C$4)*D992)^0.5</f>
        <v/>
      </c>
      <c r="O992" s="17">
        <f>N992*EXP($C$5+SQRT($C$4)*E992)+(Projection!$E$20+MAX(0,Projection!$D$24-N992)/Projection!$C$4-Projection!$E$21)*EXP($C$5+SQRT($C$4)*E992)^0.5</f>
        <v/>
      </c>
      <c r="P992" s="17">
        <f>O992*EXP($C$5+SQRT($C$4)*F992)+(Projection!$F$20+MAX(0,Projection!$E$24-O992)/Projection!$C$4-Projection!$F$21)*EXP($C$5+SQRT($C$4)*F992)^0.5</f>
        <v/>
      </c>
      <c r="Q992" s="17">
        <f>P992*EXP($C$5+SQRT($C$4)*G992)+(Projection!$G$20+MAX(0,Projection!$F$24-P992)/Projection!$C$4-Projection!$G$21)*EXP($C$5+SQRT($C$4)*G992)^0.5</f>
        <v/>
      </c>
      <c r="R992" s="17">
        <f>Q992*EXP($C$5+SQRT($C$4)*H992)+(Projection!$H$20+MAX(0,Projection!$G$24-Q992)/Projection!$C$4-Projection!$H$21)*EXP($C$5+SQRT($C$4)*H992)^0.5</f>
        <v/>
      </c>
      <c r="S992" s="17">
        <f>R992*EXP($C$5+SQRT($C$4)*I992)+(Projection!$I$20+MAX(0,Projection!$H$24-R992)/Projection!$C$4-Projection!$I$21)*EXP($C$5+SQRT($C$4)*I992)^0.5</f>
        <v/>
      </c>
      <c r="T992" s="17">
        <f>S992*EXP($C$5+SQRT($C$4)*J992)+(Projection!$J$20+MAX(0,Projection!$I$24-S992)/Projection!$C$4-Projection!$J$21)*EXP($C$5+SQRT($C$4)*J992)^0.5</f>
        <v/>
      </c>
      <c r="U992" s="17">
        <f>T992*EXP($C$5+SQRT($C$4)*K992)+(Projection!$K$20+MAX(0,Projection!$J$24-T992)/Projection!$C$4-Projection!$K$21)*EXP($C$5+SQRT($C$4)*K992)^0.5</f>
        <v/>
      </c>
      <c r="V992" s="17">
        <f>U992*EXP($C$5+SQRT($C$4)*L992)+(Projection!$L$20+MAX(0,Projection!$K$24-U992)/Projection!$C$4-Projection!$L$21)*EXP($C$5+SQRT($C$4)*L992)^0.5</f>
        <v/>
      </c>
      <c r="W992" s="13">
        <f>M992/Projection!$C$24</f>
        <v/>
      </c>
      <c r="X992" s="13">
        <f>N992/Projection!$D$24</f>
        <v/>
      </c>
      <c r="Y992" s="13">
        <f>O992/Projection!$E$24</f>
        <v/>
      </c>
      <c r="Z992" s="13">
        <f>P992/Projection!$F$24</f>
        <v/>
      </c>
      <c r="AA992" s="13">
        <f>Q992/Projection!$G$24</f>
        <v/>
      </c>
      <c r="AB992" s="13">
        <f>R992/Projection!$H$24</f>
        <v/>
      </c>
      <c r="AC992" s="13">
        <f>S992/Projection!$I$24</f>
        <v/>
      </c>
      <c r="AD992" s="13">
        <f>T992/Projection!$J$24</f>
        <v/>
      </c>
      <c r="AE992" s="13">
        <f>U992/Projection!$K$24</f>
        <v/>
      </c>
      <c r="AF992" s="13">
        <f>V992/Projection!$L$24</f>
        <v/>
      </c>
      <c r="AG992" s="13">
        <f>MIN(W992:AF992)</f>
        <v/>
      </c>
    </row>
    <row r="993">
      <c r="B993" s="2" t="n">
        <v>980</v>
      </c>
      <c r="C993" s="20" t="n">
        <v>0.117573</v>
      </c>
      <c r="D993" s="20" t="n">
        <v>-0.69562</v>
      </c>
      <c r="E993" s="20" t="n">
        <v>-1.343547</v>
      </c>
      <c r="F993" s="20" t="n">
        <v>-0.44512</v>
      </c>
      <c r="G993" s="20" t="n">
        <v>-0.177225</v>
      </c>
      <c r="H993" s="20" t="n">
        <v>-0.353788</v>
      </c>
      <c r="I993" s="20" t="n">
        <v>0.570944</v>
      </c>
      <c r="J993" s="20" t="n">
        <v>1.364325</v>
      </c>
      <c r="K993" s="20" t="n">
        <v>0.154472</v>
      </c>
      <c r="L993" s="20" t="n">
        <v>1.293156</v>
      </c>
      <c r="M993" s="17">
        <f>Projection!$C$13*EXP($C$5+SQRT($C$4)*C993)+(Projection!$C$20+MAX(0,Projection!$C$14-Projection!$C$13)/Projection!$C$4-Projection!$C$21)*EXP($C$5+SQRT($C$4)*C993)^0.5</f>
        <v/>
      </c>
      <c r="N993" s="17">
        <f>M993*EXP($C$5+SQRT($C$4)*D993)+(Projection!$D$20+MAX(0,Projection!$C$24-M993)/Projection!$C$4-Projection!$D$21)*EXP($C$5+SQRT($C$4)*D993)^0.5</f>
        <v/>
      </c>
      <c r="O993" s="17">
        <f>N993*EXP($C$5+SQRT($C$4)*E993)+(Projection!$E$20+MAX(0,Projection!$D$24-N993)/Projection!$C$4-Projection!$E$21)*EXP($C$5+SQRT($C$4)*E993)^0.5</f>
        <v/>
      </c>
      <c r="P993" s="17">
        <f>O993*EXP($C$5+SQRT($C$4)*F993)+(Projection!$F$20+MAX(0,Projection!$E$24-O993)/Projection!$C$4-Projection!$F$21)*EXP($C$5+SQRT($C$4)*F993)^0.5</f>
        <v/>
      </c>
      <c r="Q993" s="17">
        <f>P993*EXP($C$5+SQRT($C$4)*G993)+(Projection!$G$20+MAX(0,Projection!$F$24-P993)/Projection!$C$4-Projection!$G$21)*EXP($C$5+SQRT($C$4)*G993)^0.5</f>
        <v/>
      </c>
      <c r="R993" s="17">
        <f>Q993*EXP($C$5+SQRT($C$4)*H993)+(Projection!$H$20+MAX(0,Projection!$G$24-Q993)/Projection!$C$4-Projection!$H$21)*EXP($C$5+SQRT($C$4)*H993)^0.5</f>
        <v/>
      </c>
      <c r="S993" s="17">
        <f>R993*EXP($C$5+SQRT($C$4)*I993)+(Projection!$I$20+MAX(0,Projection!$H$24-R993)/Projection!$C$4-Projection!$I$21)*EXP($C$5+SQRT($C$4)*I993)^0.5</f>
        <v/>
      </c>
      <c r="T993" s="17">
        <f>S993*EXP($C$5+SQRT($C$4)*J993)+(Projection!$J$20+MAX(0,Projection!$I$24-S993)/Projection!$C$4-Projection!$J$21)*EXP($C$5+SQRT($C$4)*J993)^0.5</f>
        <v/>
      </c>
      <c r="U993" s="17">
        <f>T993*EXP($C$5+SQRT($C$4)*K993)+(Projection!$K$20+MAX(0,Projection!$J$24-T993)/Projection!$C$4-Projection!$K$21)*EXP($C$5+SQRT($C$4)*K993)^0.5</f>
        <v/>
      </c>
      <c r="V993" s="17">
        <f>U993*EXP($C$5+SQRT($C$4)*L993)+(Projection!$L$20+MAX(0,Projection!$K$24-U993)/Projection!$C$4-Projection!$L$21)*EXP($C$5+SQRT($C$4)*L993)^0.5</f>
        <v/>
      </c>
      <c r="W993" s="13">
        <f>M993/Projection!$C$24</f>
        <v/>
      </c>
      <c r="X993" s="13">
        <f>N993/Projection!$D$24</f>
        <v/>
      </c>
      <c r="Y993" s="13">
        <f>O993/Projection!$E$24</f>
        <v/>
      </c>
      <c r="Z993" s="13">
        <f>P993/Projection!$F$24</f>
        <v/>
      </c>
      <c r="AA993" s="13">
        <f>Q993/Projection!$G$24</f>
        <v/>
      </c>
      <c r="AB993" s="13">
        <f>R993/Projection!$H$24</f>
        <v/>
      </c>
      <c r="AC993" s="13">
        <f>S993/Projection!$I$24</f>
        <v/>
      </c>
      <c r="AD993" s="13">
        <f>T993/Projection!$J$24</f>
        <v/>
      </c>
      <c r="AE993" s="13">
        <f>U993/Projection!$K$24</f>
        <v/>
      </c>
      <c r="AF993" s="13">
        <f>V993/Projection!$L$24</f>
        <v/>
      </c>
      <c r="AG993" s="13">
        <f>MIN(W993:AF993)</f>
        <v/>
      </c>
    </row>
    <row r="994">
      <c r="B994" s="2" t="n">
        <v>981</v>
      </c>
      <c r="C994" s="20" t="n">
        <v>-0.872306</v>
      </c>
      <c r="D994" s="20" t="n">
        <v>-0.538394</v>
      </c>
      <c r="E994" s="20" t="n">
        <v>-0.330861</v>
      </c>
      <c r="F994" s="20" t="n">
        <v>0.771784</v>
      </c>
      <c r="G994" s="20" t="n">
        <v>-1.011061</v>
      </c>
      <c r="H994" s="20" t="n">
        <v>-0.37211</v>
      </c>
      <c r="I994" s="20" t="n">
        <v>0.964588</v>
      </c>
      <c r="J994" s="20" t="n">
        <v>-0.678642</v>
      </c>
      <c r="K994" s="20" t="n">
        <v>0.414206</v>
      </c>
      <c r="L994" s="20" t="n">
        <v>-0.342792</v>
      </c>
      <c r="M994" s="17">
        <f>Projection!$C$13*EXP($C$5+SQRT($C$4)*C994)+(Projection!$C$20+MAX(0,Projection!$C$14-Projection!$C$13)/Projection!$C$4-Projection!$C$21)*EXP($C$5+SQRT($C$4)*C994)^0.5</f>
        <v/>
      </c>
      <c r="N994" s="17">
        <f>M994*EXP($C$5+SQRT($C$4)*D994)+(Projection!$D$20+MAX(0,Projection!$C$24-M994)/Projection!$C$4-Projection!$D$21)*EXP($C$5+SQRT($C$4)*D994)^0.5</f>
        <v/>
      </c>
      <c r="O994" s="17">
        <f>N994*EXP($C$5+SQRT($C$4)*E994)+(Projection!$E$20+MAX(0,Projection!$D$24-N994)/Projection!$C$4-Projection!$E$21)*EXP($C$5+SQRT($C$4)*E994)^0.5</f>
        <v/>
      </c>
      <c r="P994" s="17">
        <f>O994*EXP($C$5+SQRT($C$4)*F994)+(Projection!$F$20+MAX(0,Projection!$E$24-O994)/Projection!$C$4-Projection!$F$21)*EXP($C$5+SQRT($C$4)*F994)^0.5</f>
        <v/>
      </c>
      <c r="Q994" s="17">
        <f>P994*EXP($C$5+SQRT($C$4)*G994)+(Projection!$G$20+MAX(0,Projection!$F$24-P994)/Projection!$C$4-Projection!$G$21)*EXP($C$5+SQRT($C$4)*G994)^0.5</f>
        <v/>
      </c>
      <c r="R994" s="17">
        <f>Q994*EXP($C$5+SQRT($C$4)*H994)+(Projection!$H$20+MAX(0,Projection!$G$24-Q994)/Projection!$C$4-Projection!$H$21)*EXP($C$5+SQRT($C$4)*H994)^0.5</f>
        <v/>
      </c>
      <c r="S994" s="17">
        <f>R994*EXP($C$5+SQRT($C$4)*I994)+(Projection!$I$20+MAX(0,Projection!$H$24-R994)/Projection!$C$4-Projection!$I$21)*EXP($C$5+SQRT($C$4)*I994)^0.5</f>
        <v/>
      </c>
      <c r="T994" s="17">
        <f>S994*EXP($C$5+SQRT($C$4)*J994)+(Projection!$J$20+MAX(0,Projection!$I$24-S994)/Projection!$C$4-Projection!$J$21)*EXP($C$5+SQRT($C$4)*J994)^0.5</f>
        <v/>
      </c>
      <c r="U994" s="17">
        <f>T994*EXP($C$5+SQRT($C$4)*K994)+(Projection!$K$20+MAX(0,Projection!$J$24-T994)/Projection!$C$4-Projection!$K$21)*EXP($C$5+SQRT($C$4)*K994)^0.5</f>
        <v/>
      </c>
      <c r="V994" s="17">
        <f>U994*EXP($C$5+SQRT($C$4)*L994)+(Projection!$L$20+MAX(0,Projection!$K$24-U994)/Projection!$C$4-Projection!$L$21)*EXP($C$5+SQRT($C$4)*L994)^0.5</f>
        <v/>
      </c>
      <c r="W994" s="13">
        <f>M994/Projection!$C$24</f>
        <v/>
      </c>
      <c r="X994" s="13">
        <f>N994/Projection!$D$24</f>
        <v/>
      </c>
      <c r="Y994" s="13">
        <f>O994/Projection!$E$24</f>
        <v/>
      </c>
      <c r="Z994" s="13">
        <f>P994/Projection!$F$24</f>
        <v/>
      </c>
      <c r="AA994" s="13">
        <f>Q994/Projection!$G$24</f>
        <v/>
      </c>
      <c r="AB994" s="13">
        <f>R994/Projection!$H$24</f>
        <v/>
      </c>
      <c r="AC994" s="13">
        <f>S994/Projection!$I$24</f>
        <v/>
      </c>
      <c r="AD994" s="13">
        <f>T994/Projection!$J$24</f>
        <v/>
      </c>
      <c r="AE994" s="13">
        <f>U994/Projection!$K$24</f>
        <v/>
      </c>
      <c r="AF994" s="13">
        <f>V994/Projection!$L$24</f>
        <v/>
      </c>
      <c r="AG994" s="13">
        <f>MIN(W994:AF994)</f>
        <v/>
      </c>
    </row>
    <row r="995">
      <c r="B995" s="2" t="n">
        <v>982</v>
      </c>
      <c r="C995" s="20" t="n">
        <v>-1.184282</v>
      </c>
      <c r="D995" s="20" t="n">
        <v>-0.552582</v>
      </c>
      <c r="E995" s="20" t="n">
        <v>0.526681</v>
      </c>
      <c r="F995" s="20" t="n">
        <v>0.725481</v>
      </c>
      <c r="G995" s="20" t="n">
        <v>1.164254</v>
      </c>
      <c r="H995" s="20" t="n">
        <v>0.713923</v>
      </c>
      <c r="I995" s="20" t="n">
        <v>-0.795315</v>
      </c>
      <c r="J995" s="20" t="n">
        <v>0.266127</v>
      </c>
      <c r="K995" s="20" t="n">
        <v>-1.680104</v>
      </c>
      <c r="L995" s="20" t="n">
        <v>1.022688</v>
      </c>
      <c r="M995" s="17">
        <f>Projection!$C$13*EXP($C$5+SQRT($C$4)*C995)+(Projection!$C$20+MAX(0,Projection!$C$14-Projection!$C$13)/Projection!$C$4-Projection!$C$21)*EXP($C$5+SQRT($C$4)*C995)^0.5</f>
        <v/>
      </c>
      <c r="N995" s="17">
        <f>M995*EXP($C$5+SQRT($C$4)*D995)+(Projection!$D$20+MAX(0,Projection!$C$24-M995)/Projection!$C$4-Projection!$D$21)*EXP($C$5+SQRT($C$4)*D995)^0.5</f>
        <v/>
      </c>
      <c r="O995" s="17">
        <f>N995*EXP($C$5+SQRT($C$4)*E995)+(Projection!$E$20+MAX(0,Projection!$D$24-N995)/Projection!$C$4-Projection!$E$21)*EXP($C$5+SQRT($C$4)*E995)^0.5</f>
        <v/>
      </c>
      <c r="P995" s="17">
        <f>O995*EXP($C$5+SQRT($C$4)*F995)+(Projection!$F$20+MAX(0,Projection!$E$24-O995)/Projection!$C$4-Projection!$F$21)*EXP($C$5+SQRT($C$4)*F995)^0.5</f>
        <v/>
      </c>
      <c r="Q995" s="17">
        <f>P995*EXP($C$5+SQRT($C$4)*G995)+(Projection!$G$20+MAX(0,Projection!$F$24-P995)/Projection!$C$4-Projection!$G$21)*EXP($C$5+SQRT($C$4)*G995)^0.5</f>
        <v/>
      </c>
      <c r="R995" s="17">
        <f>Q995*EXP($C$5+SQRT($C$4)*H995)+(Projection!$H$20+MAX(0,Projection!$G$24-Q995)/Projection!$C$4-Projection!$H$21)*EXP($C$5+SQRT($C$4)*H995)^0.5</f>
        <v/>
      </c>
      <c r="S995" s="17">
        <f>R995*EXP($C$5+SQRT($C$4)*I995)+(Projection!$I$20+MAX(0,Projection!$H$24-R995)/Projection!$C$4-Projection!$I$21)*EXP($C$5+SQRT($C$4)*I995)^0.5</f>
        <v/>
      </c>
      <c r="T995" s="17">
        <f>S995*EXP($C$5+SQRT($C$4)*J995)+(Projection!$J$20+MAX(0,Projection!$I$24-S995)/Projection!$C$4-Projection!$J$21)*EXP($C$5+SQRT($C$4)*J995)^0.5</f>
        <v/>
      </c>
      <c r="U995" s="17">
        <f>T995*EXP($C$5+SQRT($C$4)*K995)+(Projection!$K$20+MAX(0,Projection!$J$24-T995)/Projection!$C$4-Projection!$K$21)*EXP($C$5+SQRT($C$4)*K995)^0.5</f>
        <v/>
      </c>
      <c r="V995" s="17">
        <f>U995*EXP($C$5+SQRT($C$4)*L995)+(Projection!$L$20+MAX(0,Projection!$K$24-U995)/Projection!$C$4-Projection!$L$21)*EXP($C$5+SQRT($C$4)*L995)^0.5</f>
        <v/>
      </c>
      <c r="W995" s="13">
        <f>M995/Projection!$C$24</f>
        <v/>
      </c>
      <c r="X995" s="13">
        <f>N995/Projection!$D$24</f>
        <v/>
      </c>
      <c r="Y995" s="13">
        <f>O995/Projection!$E$24</f>
        <v/>
      </c>
      <c r="Z995" s="13">
        <f>P995/Projection!$F$24</f>
        <v/>
      </c>
      <c r="AA995" s="13">
        <f>Q995/Projection!$G$24</f>
        <v/>
      </c>
      <c r="AB995" s="13">
        <f>R995/Projection!$H$24</f>
        <v/>
      </c>
      <c r="AC995" s="13">
        <f>S995/Projection!$I$24</f>
        <v/>
      </c>
      <c r="AD995" s="13">
        <f>T995/Projection!$J$24</f>
        <v/>
      </c>
      <c r="AE995" s="13">
        <f>U995/Projection!$K$24</f>
        <v/>
      </c>
      <c r="AF995" s="13">
        <f>V995/Projection!$L$24</f>
        <v/>
      </c>
      <c r="AG995" s="13">
        <f>MIN(W995:AF995)</f>
        <v/>
      </c>
    </row>
    <row r="996">
      <c r="B996" s="2" t="n">
        <v>983</v>
      </c>
      <c r="C996" s="20" t="n">
        <v>0.354883</v>
      </c>
      <c r="D996" s="20" t="n">
        <v>0.332477</v>
      </c>
      <c r="E996" s="20" t="n">
        <v>-0.050081</v>
      </c>
      <c r="F996" s="20" t="n">
        <v>-0.044227</v>
      </c>
      <c r="G996" s="20" t="n">
        <v>0.905262</v>
      </c>
      <c r="H996" s="20" t="n">
        <v>-0.317244</v>
      </c>
      <c r="I996" s="20" t="n">
        <v>-1.497539</v>
      </c>
      <c r="J996" s="20" t="n">
        <v>-0.920099</v>
      </c>
      <c r="K996" s="20" t="n">
        <v>0.86166</v>
      </c>
      <c r="L996" s="20" t="n">
        <v>1.479803</v>
      </c>
      <c r="M996" s="17">
        <f>Projection!$C$13*EXP($C$5+SQRT($C$4)*C996)+(Projection!$C$20+MAX(0,Projection!$C$14-Projection!$C$13)/Projection!$C$4-Projection!$C$21)*EXP($C$5+SQRT($C$4)*C996)^0.5</f>
        <v/>
      </c>
      <c r="N996" s="17">
        <f>M996*EXP($C$5+SQRT($C$4)*D996)+(Projection!$D$20+MAX(0,Projection!$C$24-M996)/Projection!$C$4-Projection!$D$21)*EXP($C$5+SQRT($C$4)*D996)^0.5</f>
        <v/>
      </c>
      <c r="O996" s="17">
        <f>N996*EXP($C$5+SQRT($C$4)*E996)+(Projection!$E$20+MAX(0,Projection!$D$24-N996)/Projection!$C$4-Projection!$E$21)*EXP($C$5+SQRT($C$4)*E996)^0.5</f>
        <v/>
      </c>
      <c r="P996" s="17">
        <f>O996*EXP($C$5+SQRT($C$4)*F996)+(Projection!$F$20+MAX(0,Projection!$E$24-O996)/Projection!$C$4-Projection!$F$21)*EXP($C$5+SQRT($C$4)*F996)^0.5</f>
        <v/>
      </c>
      <c r="Q996" s="17">
        <f>P996*EXP($C$5+SQRT($C$4)*G996)+(Projection!$G$20+MAX(0,Projection!$F$24-P996)/Projection!$C$4-Projection!$G$21)*EXP($C$5+SQRT($C$4)*G996)^0.5</f>
        <v/>
      </c>
      <c r="R996" s="17">
        <f>Q996*EXP($C$5+SQRT($C$4)*H996)+(Projection!$H$20+MAX(0,Projection!$G$24-Q996)/Projection!$C$4-Projection!$H$21)*EXP($C$5+SQRT($C$4)*H996)^0.5</f>
        <v/>
      </c>
      <c r="S996" s="17">
        <f>R996*EXP($C$5+SQRT($C$4)*I996)+(Projection!$I$20+MAX(0,Projection!$H$24-R996)/Projection!$C$4-Projection!$I$21)*EXP($C$5+SQRT($C$4)*I996)^0.5</f>
        <v/>
      </c>
      <c r="T996" s="17">
        <f>S996*EXP($C$5+SQRT($C$4)*J996)+(Projection!$J$20+MAX(0,Projection!$I$24-S996)/Projection!$C$4-Projection!$J$21)*EXP($C$5+SQRT($C$4)*J996)^0.5</f>
        <v/>
      </c>
      <c r="U996" s="17">
        <f>T996*EXP($C$5+SQRT($C$4)*K996)+(Projection!$K$20+MAX(0,Projection!$J$24-T996)/Projection!$C$4-Projection!$K$21)*EXP($C$5+SQRT($C$4)*K996)^0.5</f>
        <v/>
      </c>
      <c r="V996" s="17">
        <f>U996*EXP($C$5+SQRT($C$4)*L996)+(Projection!$L$20+MAX(0,Projection!$K$24-U996)/Projection!$C$4-Projection!$L$21)*EXP($C$5+SQRT($C$4)*L996)^0.5</f>
        <v/>
      </c>
      <c r="W996" s="13">
        <f>M996/Projection!$C$24</f>
        <v/>
      </c>
      <c r="X996" s="13">
        <f>N996/Projection!$D$24</f>
        <v/>
      </c>
      <c r="Y996" s="13">
        <f>O996/Projection!$E$24</f>
        <v/>
      </c>
      <c r="Z996" s="13">
        <f>P996/Projection!$F$24</f>
        <v/>
      </c>
      <c r="AA996" s="13">
        <f>Q996/Projection!$G$24</f>
        <v/>
      </c>
      <c r="AB996" s="13">
        <f>R996/Projection!$H$24</f>
        <v/>
      </c>
      <c r="AC996" s="13">
        <f>S996/Projection!$I$24</f>
        <v/>
      </c>
      <c r="AD996" s="13">
        <f>T996/Projection!$J$24</f>
        <v/>
      </c>
      <c r="AE996" s="13">
        <f>U996/Projection!$K$24</f>
        <v/>
      </c>
      <c r="AF996" s="13">
        <f>V996/Projection!$L$24</f>
        <v/>
      </c>
      <c r="AG996" s="13">
        <f>MIN(W996:AF996)</f>
        <v/>
      </c>
    </row>
    <row r="997">
      <c r="B997" s="2" t="n">
        <v>984</v>
      </c>
      <c r="C997" s="20" t="n">
        <v>-0.265158</v>
      </c>
      <c r="D997" s="20" t="n">
        <v>-0.879928</v>
      </c>
      <c r="E997" s="20" t="n">
        <v>1.047702</v>
      </c>
      <c r="F997" s="20" t="n">
        <v>0.25779</v>
      </c>
      <c r="G997" s="20" t="n">
        <v>0.106357</v>
      </c>
      <c r="H997" s="20" t="n">
        <v>0.946808</v>
      </c>
      <c r="I997" s="20" t="n">
        <v>0.64774</v>
      </c>
      <c r="J997" s="20" t="n">
        <v>0.808638</v>
      </c>
      <c r="K997" s="20" t="n">
        <v>-0.08334</v>
      </c>
      <c r="L997" s="20" t="n">
        <v>0.073278</v>
      </c>
      <c r="M997" s="17">
        <f>Projection!$C$13*EXP($C$5+SQRT($C$4)*C997)+(Projection!$C$20+MAX(0,Projection!$C$14-Projection!$C$13)/Projection!$C$4-Projection!$C$21)*EXP($C$5+SQRT($C$4)*C997)^0.5</f>
        <v/>
      </c>
      <c r="N997" s="17">
        <f>M997*EXP($C$5+SQRT($C$4)*D997)+(Projection!$D$20+MAX(0,Projection!$C$24-M997)/Projection!$C$4-Projection!$D$21)*EXP($C$5+SQRT($C$4)*D997)^0.5</f>
        <v/>
      </c>
      <c r="O997" s="17">
        <f>N997*EXP($C$5+SQRT($C$4)*E997)+(Projection!$E$20+MAX(0,Projection!$D$24-N997)/Projection!$C$4-Projection!$E$21)*EXP($C$5+SQRT($C$4)*E997)^0.5</f>
        <v/>
      </c>
      <c r="P997" s="17">
        <f>O997*EXP($C$5+SQRT($C$4)*F997)+(Projection!$F$20+MAX(0,Projection!$E$24-O997)/Projection!$C$4-Projection!$F$21)*EXP($C$5+SQRT($C$4)*F997)^0.5</f>
        <v/>
      </c>
      <c r="Q997" s="17">
        <f>P997*EXP($C$5+SQRT($C$4)*G997)+(Projection!$G$20+MAX(0,Projection!$F$24-P997)/Projection!$C$4-Projection!$G$21)*EXP($C$5+SQRT($C$4)*G997)^0.5</f>
        <v/>
      </c>
      <c r="R997" s="17">
        <f>Q997*EXP($C$5+SQRT($C$4)*H997)+(Projection!$H$20+MAX(0,Projection!$G$24-Q997)/Projection!$C$4-Projection!$H$21)*EXP($C$5+SQRT($C$4)*H997)^0.5</f>
        <v/>
      </c>
      <c r="S997" s="17">
        <f>R997*EXP($C$5+SQRT($C$4)*I997)+(Projection!$I$20+MAX(0,Projection!$H$24-R997)/Projection!$C$4-Projection!$I$21)*EXP($C$5+SQRT($C$4)*I997)^0.5</f>
        <v/>
      </c>
      <c r="T997" s="17">
        <f>S997*EXP($C$5+SQRT($C$4)*J997)+(Projection!$J$20+MAX(0,Projection!$I$24-S997)/Projection!$C$4-Projection!$J$21)*EXP($C$5+SQRT($C$4)*J997)^0.5</f>
        <v/>
      </c>
      <c r="U997" s="17">
        <f>T997*EXP($C$5+SQRT($C$4)*K997)+(Projection!$K$20+MAX(0,Projection!$J$24-T997)/Projection!$C$4-Projection!$K$21)*EXP($C$5+SQRT($C$4)*K997)^0.5</f>
        <v/>
      </c>
      <c r="V997" s="17">
        <f>U997*EXP($C$5+SQRT($C$4)*L997)+(Projection!$L$20+MAX(0,Projection!$K$24-U997)/Projection!$C$4-Projection!$L$21)*EXP($C$5+SQRT($C$4)*L997)^0.5</f>
        <v/>
      </c>
      <c r="W997" s="13">
        <f>M997/Projection!$C$24</f>
        <v/>
      </c>
      <c r="X997" s="13">
        <f>N997/Projection!$D$24</f>
        <v/>
      </c>
      <c r="Y997" s="13">
        <f>O997/Projection!$E$24</f>
        <v/>
      </c>
      <c r="Z997" s="13">
        <f>P997/Projection!$F$24</f>
        <v/>
      </c>
      <c r="AA997" s="13">
        <f>Q997/Projection!$G$24</f>
        <v/>
      </c>
      <c r="AB997" s="13">
        <f>R997/Projection!$H$24</f>
        <v/>
      </c>
      <c r="AC997" s="13">
        <f>S997/Projection!$I$24</f>
        <v/>
      </c>
      <c r="AD997" s="13">
        <f>T997/Projection!$J$24</f>
        <v/>
      </c>
      <c r="AE997" s="13">
        <f>U997/Projection!$K$24</f>
        <v/>
      </c>
      <c r="AF997" s="13">
        <f>V997/Projection!$L$24</f>
        <v/>
      </c>
      <c r="AG997" s="13">
        <f>MIN(W997:AF997)</f>
        <v/>
      </c>
    </row>
    <row r="998">
      <c r="B998" s="2" t="n">
        <v>985</v>
      </c>
      <c r="C998" s="20" t="n">
        <v>0.579964</v>
      </c>
      <c r="D998" s="20" t="n">
        <v>-0.695482</v>
      </c>
      <c r="E998" s="20" t="n">
        <v>-1.068907</v>
      </c>
      <c r="F998" s="20" t="n">
        <v>-1.552063</v>
      </c>
      <c r="G998" s="20" t="n">
        <v>-1.129431</v>
      </c>
      <c r="H998" s="20" t="n">
        <v>2.080097</v>
      </c>
      <c r="I998" s="20" t="n">
        <v>-0.201546</v>
      </c>
      <c r="J998" s="20" t="n">
        <v>-0.415357</v>
      </c>
      <c r="K998" s="20" t="n">
        <v>-2.417704</v>
      </c>
      <c r="L998" s="20" t="n">
        <v>0.360025</v>
      </c>
      <c r="M998" s="17">
        <f>Projection!$C$13*EXP($C$5+SQRT($C$4)*C998)+(Projection!$C$20+MAX(0,Projection!$C$14-Projection!$C$13)/Projection!$C$4-Projection!$C$21)*EXP($C$5+SQRT($C$4)*C998)^0.5</f>
        <v/>
      </c>
      <c r="N998" s="17">
        <f>M998*EXP($C$5+SQRT($C$4)*D998)+(Projection!$D$20+MAX(0,Projection!$C$24-M998)/Projection!$C$4-Projection!$D$21)*EXP($C$5+SQRT($C$4)*D998)^0.5</f>
        <v/>
      </c>
      <c r="O998" s="17">
        <f>N998*EXP($C$5+SQRT($C$4)*E998)+(Projection!$E$20+MAX(0,Projection!$D$24-N998)/Projection!$C$4-Projection!$E$21)*EXP($C$5+SQRT($C$4)*E998)^0.5</f>
        <v/>
      </c>
      <c r="P998" s="17">
        <f>O998*EXP($C$5+SQRT($C$4)*F998)+(Projection!$F$20+MAX(0,Projection!$E$24-O998)/Projection!$C$4-Projection!$F$21)*EXP($C$5+SQRT($C$4)*F998)^0.5</f>
        <v/>
      </c>
      <c r="Q998" s="17">
        <f>P998*EXP($C$5+SQRT($C$4)*G998)+(Projection!$G$20+MAX(0,Projection!$F$24-P998)/Projection!$C$4-Projection!$G$21)*EXP($C$5+SQRT($C$4)*G998)^0.5</f>
        <v/>
      </c>
      <c r="R998" s="17">
        <f>Q998*EXP($C$5+SQRT($C$4)*H998)+(Projection!$H$20+MAX(0,Projection!$G$24-Q998)/Projection!$C$4-Projection!$H$21)*EXP($C$5+SQRT($C$4)*H998)^0.5</f>
        <v/>
      </c>
      <c r="S998" s="17">
        <f>R998*EXP($C$5+SQRT($C$4)*I998)+(Projection!$I$20+MAX(0,Projection!$H$24-R998)/Projection!$C$4-Projection!$I$21)*EXP($C$5+SQRT($C$4)*I998)^0.5</f>
        <v/>
      </c>
      <c r="T998" s="17">
        <f>S998*EXP($C$5+SQRT($C$4)*J998)+(Projection!$J$20+MAX(0,Projection!$I$24-S998)/Projection!$C$4-Projection!$J$21)*EXP($C$5+SQRT($C$4)*J998)^0.5</f>
        <v/>
      </c>
      <c r="U998" s="17">
        <f>T998*EXP($C$5+SQRT($C$4)*K998)+(Projection!$K$20+MAX(0,Projection!$J$24-T998)/Projection!$C$4-Projection!$K$21)*EXP($C$5+SQRT($C$4)*K998)^0.5</f>
        <v/>
      </c>
      <c r="V998" s="17">
        <f>U998*EXP($C$5+SQRT($C$4)*L998)+(Projection!$L$20+MAX(0,Projection!$K$24-U998)/Projection!$C$4-Projection!$L$21)*EXP($C$5+SQRT($C$4)*L998)^0.5</f>
        <v/>
      </c>
      <c r="W998" s="13">
        <f>M998/Projection!$C$24</f>
        <v/>
      </c>
      <c r="X998" s="13">
        <f>N998/Projection!$D$24</f>
        <v/>
      </c>
      <c r="Y998" s="13">
        <f>O998/Projection!$E$24</f>
        <v/>
      </c>
      <c r="Z998" s="13">
        <f>P998/Projection!$F$24</f>
        <v/>
      </c>
      <c r="AA998" s="13">
        <f>Q998/Projection!$G$24</f>
        <v/>
      </c>
      <c r="AB998" s="13">
        <f>R998/Projection!$H$24</f>
        <v/>
      </c>
      <c r="AC998" s="13">
        <f>S998/Projection!$I$24</f>
        <v/>
      </c>
      <c r="AD998" s="13">
        <f>T998/Projection!$J$24</f>
        <v/>
      </c>
      <c r="AE998" s="13">
        <f>U998/Projection!$K$24</f>
        <v/>
      </c>
      <c r="AF998" s="13">
        <f>V998/Projection!$L$24</f>
        <v/>
      </c>
      <c r="AG998" s="13">
        <f>MIN(W998:AF998)</f>
        <v/>
      </c>
    </row>
    <row r="999">
      <c r="B999" s="2" t="n">
        <v>986</v>
      </c>
      <c r="C999" s="20" t="n">
        <v>1.497694</v>
      </c>
      <c r="D999" s="20" t="n">
        <v>-1.365591</v>
      </c>
      <c r="E999" s="20" t="n">
        <v>0.070397</v>
      </c>
      <c r="F999" s="20" t="n">
        <v>0.76988</v>
      </c>
      <c r="G999" s="20" t="n">
        <v>-1.813552</v>
      </c>
      <c r="H999" s="20" t="n">
        <v>-0.123401</v>
      </c>
      <c r="I999" s="20" t="n">
        <v>-0.984588</v>
      </c>
      <c r="J999" s="20" t="n">
        <v>-0.22322</v>
      </c>
      <c r="K999" s="20" t="n">
        <v>0.254022</v>
      </c>
      <c r="L999" s="20" t="n">
        <v>0.08429399999999999</v>
      </c>
      <c r="M999" s="17">
        <f>Projection!$C$13*EXP($C$5+SQRT($C$4)*C999)+(Projection!$C$20+MAX(0,Projection!$C$14-Projection!$C$13)/Projection!$C$4-Projection!$C$21)*EXP($C$5+SQRT($C$4)*C999)^0.5</f>
        <v/>
      </c>
      <c r="N999" s="17">
        <f>M999*EXP($C$5+SQRT($C$4)*D999)+(Projection!$D$20+MAX(0,Projection!$C$24-M999)/Projection!$C$4-Projection!$D$21)*EXP($C$5+SQRT($C$4)*D999)^0.5</f>
        <v/>
      </c>
      <c r="O999" s="17">
        <f>N999*EXP($C$5+SQRT($C$4)*E999)+(Projection!$E$20+MAX(0,Projection!$D$24-N999)/Projection!$C$4-Projection!$E$21)*EXP($C$5+SQRT($C$4)*E999)^0.5</f>
        <v/>
      </c>
      <c r="P999" s="17">
        <f>O999*EXP($C$5+SQRT($C$4)*F999)+(Projection!$F$20+MAX(0,Projection!$E$24-O999)/Projection!$C$4-Projection!$F$21)*EXP($C$5+SQRT($C$4)*F999)^0.5</f>
        <v/>
      </c>
      <c r="Q999" s="17">
        <f>P999*EXP($C$5+SQRT($C$4)*G999)+(Projection!$G$20+MAX(0,Projection!$F$24-P999)/Projection!$C$4-Projection!$G$21)*EXP($C$5+SQRT($C$4)*G999)^0.5</f>
        <v/>
      </c>
      <c r="R999" s="17">
        <f>Q999*EXP($C$5+SQRT($C$4)*H999)+(Projection!$H$20+MAX(0,Projection!$G$24-Q999)/Projection!$C$4-Projection!$H$21)*EXP($C$5+SQRT($C$4)*H999)^0.5</f>
        <v/>
      </c>
      <c r="S999" s="17">
        <f>R999*EXP($C$5+SQRT($C$4)*I999)+(Projection!$I$20+MAX(0,Projection!$H$24-R999)/Projection!$C$4-Projection!$I$21)*EXP($C$5+SQRT($C$4)*I999)^0.5</f>
        <v/>
      </c>
      <c r="T999" s="17">
        <f>S999*EXP($C$5+SQRT($C$4)*J999)+(Projection!$J$20+MAX(0,Projection!$I$24-S999)/Projection!$C$4-Projection!$J$21)*EXP($C$5+SQRT($C$4)*J999)^0.5</f>
        <v/>
      </c>
      <c r="U999" s="17">
        <f>T999*EXP($C$5+SQRT($C$4)*K999)+(Projection!$K$20+MAX(0,Projection!$J$24-T999)/Projection!$C$4-Projection!$K$21)*EXP($C$5+SQRT($C$4)*K999)^0.5</f>
        <v/>
      </c>
      <c r="V999" s="17">
        <f>U999*EXP($C$5+SQRT($C$4)*L999)+(Projection!$L$20+MAX(0,Projection!$K$24-U999)/Projection!$C$4-Projection!$L$21)*EXP($C$5+SQRT($C$4)*L999)^0.5</f>
        <v/>
      </c>
      <c r="W999" s="13">
        <f>M999/Projection!$C$24</f>
        <v/>
      </c>
      <c r="X999" s="13">
        <f>N999/Projection!$D$24</f>
        <v/>
      </c>
      <c r="Y999" s="13">
        <f>O999/Projection!$E$24</f>
        <v/>
      </c>
      <c r="Z999" s="13">
        <f>P999/Projection!$F$24</f>
        <v/>
      </c>
      <c r="AA999" s="13">
        <f>Q999/Projection!$G$24</f>
        <v/>
      </c>
      <c r="AB999" s="13">
        <f>R999/Projection!$H$24</f>
        <v/>
      </c>
      <c r="AC999" s="13">
        <f>S999/Projection!$I$24</f>
        <v/>
      </c>
      <c r="AD999" s="13">
        <f>T999/Projection!$J$24</f>
        <v/>
      </c>
      <c r="AE999" s="13">
        <f>U999/Projection!$K$24</f>
        <v/>
      </c>
      <c r="AF999" s="13">
        <f>V999/Projection!$L$24</f>
        <v/>
      </c>
      <c r="AG999" s="13">
        <f>MIN(W999:AF999)</f>
        <v/>
      </c>
    </row>
    <row r="1000">
      <c r="B1000" s="2" t="n">
        <v>987</v>
      </c>
      <c r="C1000" s="20" t="n">
        <v>-0.155238</v>
      </c>
      <c r="D1000" s="20" t="n">
        <v>1.800198</v>
      </c>
      <c r="E1000" s="20" t="n">
        <v>-0.275831</v>
      </c>
      <c r="F1000" s="20" t="n">
        <v>-1.341937</v>
      </c>
      <c r="G1000" s="20" t="n">
        <v>-1.505417</v>
      </c>
      <c r="H1000" s="20" t="n">
        <v>-0.394844</v>
      </c>
      <c r="I1000" s="20" t="n">
        <v>0.206578</v>
      </c>
      <c r="J1000" s="20" t="n">
        <v>0.550829</v>
      </c>
      <c r="K1000" s="20" t="n">
        <v>-0.646808</v>
      </c>
      <c r="L1000" s="20" t="n">
        <v>-0.288263</v>
      </c>
      <c r="M1000" s="17">
        <f>Projection!$C$13*EXP($C$5+SQRT($C$4)*C1000)+(Projection!$C$20+MAX(0,Projection!$C$14-Projection!$C$13)/Projection!$C$4-Projection!$C$21)*EXP($C$5+SQRT($C$4)*C1000)^0.5</f>
        <v/>
      </c>
      <c r="N1000" s="17">
        <f>M1000*EXP($C$5+SQRT($C$4)*D1000)+(Projection!$D$20+MAX(0,Projection!$C$24-M1000)/Projection!$C$4-Projection!$D$21)*EXP($C$5+SQRT($C$4)*D1000)^0.5</f>
        <v/>
      </c>
      <c r="O1000" s="17">
        <f>N1000*EXP($C$5+SQRT($C$4)*E1000)+(Projection!$E$20+MAX(0,Projection!$D$24-N1000)/Projection!$C$4-Projection!$E$21)*EXP($C$5+SQRT($C$4)*E1000)^0.5</f>
        <v/>
      </c>
      <c r="P1000" s="17">
        <f>O1000*EXP($C$5+SQRT($C$4)*F1000)+(Projection!$F$20+MAX(0,Projection!$E$24-O1000)/Projection!$C$4-Projection!$F$21)*EXP($C$5+SQRT($C$4)*F1000)^0.5</f>
        <v/>
      </c>
      <c r="Q1000" s="17">
        <f>P1000*EXP($C$5+SQRT($C$4)*G1000)+(Projection!$G$20+MAX(0,Projection!$F$24-P1000)/Projection!$C$4-Projection!$G$21)*EXP($C$5+SQRT($C$4)*G1000)^0.5</f>
        <v/>
      </c>
      <c r="R1000" s="17">
        <f>Q1000*EXP($C$5+SQRT($C$4)*H1000)+(Projection!$H$20+MAX(0,Projection!$G$24-Q1000)/Projection!$C$4-Projection!$H$21)*EXP($C$5+SQRT($C$4)*H1000)^0.5</f>
        <v/>
      </c>
      <c r="S1000" s="17">
        <f>R1000*EXP($C$5+SQRT($C$4)*I1000)+(Projection!$I$20+MAX(0,Projection!$H$24-R1000)/Projection!$C$4-Projection!$I$21)*EXP($C$5+SQRT($C$4)*I1000)^0.5</f>
        <v/>
      </c>
      <c r="T1000" s="17">
        <f>S1000*EXP($C$5+SQRT($C$4)*J1000)+(Projection!$J$20+MAX(0,Projection!$I$24-S1000)/Projection!$C$4-Projection!$J$21)*EXP($C$5+SQRT($C$4)*J1000)^0.5</f>
        <v/>
      </c>
      <c r="U1000" s="17">
        <f>T1000*EXP($C$5+SQRT($C$4)*K1000)+(Projection!$K$20+MAX(0,Projection!$J$24-T1000)/Projection!$C$4-Projection!$K$21)*EXP($C$5+SQRT($C$4)*K1000)^0.5</f>
        <v/>
      </c>
      <c r="V1000" s="17">
        <f>U1000*EXP($C$5+SQRT($C$4)*L1000)+(Projection!$L$20+MAX(0,Projection!$K$24-U1000)/Projection!$C$4-Projection!$L$21)*EXP($C$5+SQRT($C$4)*L1000)^0.5</f>
        <v/>
      </c>
      <c r="W1000" s="13">
        <f>M1000/Projection!$C$24</f>
        <v/>
      </c>
      <c r="X1000" s="13">
        <f>N1000/Projection!$D$24</f>
        <v/>
      </c>
      <c r="Y1000" s="13">
        <f>O1000/Projection!$E$24</f>
        <v/>
      </c>
      <c r="Z1000" s="13">
        <f>P1000/Projection!$F$24</f>
        <v/>
      </c>
      <c r="AA1000" s="13">
        <f>Q1000/Projection!$G$24</f>
        <v/>
      </c>
      <c r="AB1000" s="13">
        <f>R1000/Projection!$H$24</f>
        <v/>
      </c>
      <c r="AC1000" s="13">
        <f>S1000/Projection!$I$24</f>
        <v/>
      </c>
      <c r="AD1000" s="13">
        <f>T1000/Projection!$J$24</f>
        <v/>
      </c>
      <c r="AE1000" s="13">
        <f>U1000/Projection!$K$24</f>
        <v/>
      </c>
      <c r="AF1000" s="13">
        <f>V1000/Projection!$L$24</f>
        <v/>
      </c>
      <c r="AG1000" s="13">
        <f>MIN(W1000:AF1000)</f>
        <v/>
      </c>
    </row>
    <row r="1001">
      <c r="B1001" s="2" t="n">
        <v>988</v>
      </c>
      <c r="C1001" s="20" t="n">
        <v>2.866668</v>
      </c>
      <c r="D1001" s="20" t="n">
        <v>-0.363755</v>
      </c>
      <c r="E1001" s="20" t="n">
        <v>-2.810106</v>
      </c>
      <c r="F1001" s="20" t="n">
        <v>-1.085618</v>
      </c>
      <c r="G1001" s="20" t="n">
        <v>-2.123773</v>
      </c>
      <c r="H1001" s="20" t="n">
        <v>1.093821</v>
      </c>
      <c r="I1001" s="20" t="n">
        <v>-1.512048</v>
      </c>
      <c r="J1001" s="20" t="n">
        <v>0.35693</v>
      </c>
      <c r="K1001" s="20" t="n">
        <v>-0.405721</v>
      </c>
      <c r="L1001" s="20" t="n">
        <v>-1.717843</v>
      </c>
      <c r="M1001" s="17">
        <f>Projection!$C$13*EXP($C$5+SQRT($C$4)*C1001)+(Projection!$C$20+MAX(0,Projection!$C$14-Projection!$C$13)/Projection!$C$4-Projection!$C$21)*EXP($C$5+SQRT($C$4)*C1001)^0.5</f>
        <v/>
      </c>
      <c r="N1001" s="17">
        <f>M1001*EXP($C$5+SQRT($C$4)*D1001)+(Projection!$D$20+MAX(0,Projection!$C$24-M1001)/Projection!$C$4-Projection!$D$21)*EXP($C$5+SQRT($C$4)*D1001)^0.5</f>
        <v/>
      </c>
      <c r="O1001" s="17">
        <f>N1001*EXP($C$5+SQRT($C$4)*E1001)+(Projection!$E$20+MAX(0,Projection!$D$24-N1001)/Projection!$C$4-Projection!$E$21)*EXP($C$5+SQRT($C$4)*E1001)^0.5</f>
        <v/>
      </c>
      <c r="P1001" s="17">
        <f>O1001*EXP($C$5+SQRT($C$4)*F1001)+(Projection!$F$20+MAX(0,Projection!$E$24-O1001)/Projection!$C$4-Projection!$F$21)*EXP($C$5+SQRT($C$4)*F1001)^0.5</f>
        <v/>
      </c>
      <c r="Q1001" s="17">
        <f>P1001*EXP($C$5+SQRT($C$4)*G1001)+(Projection!$G$20+MAX(0,Projection!$F$24-P1001)/Projection!$C$4-Projection!$G$21)*EXP($C$5+SQRT($C$4)*G1001)^0.5</f>
        <v/>
      </c>
      <c r="R1001" s="17">
        <f>Q1001*EXP($C$5+SQRT($C$4)*H1001)+(Projection!$H$20+MAX(0,Projection!$G$24-Q1001)/Projection!$C$4-Projection!$H$21)*EXP($C$5+SQRT($C$4)*H1001)^0.5</f>
        <v/>
      </c>
      <c r="S1001" s="17">
        <f>R1001*EXP($C$5+SQRT($C$4)*I1001)+(Projection!$I$20+MAX(0,Projection!$H$24-R1001)/Projection!$C$4-Projection!$I$21)*EXP($C$5+SQRT($C$4)*I1001)^0.5</f>
        <v/>
      </c>
      <c r="T1001" s="17">
        <f>S1001*EXP($C$5+SQRT($C$4)*J1001)+(Projection!$J$20+MAX(0,Projection!$I$24-S1001)/Projection!$C$4-Projection!$J$21)*EXP($C$5+SQRT($C$4)*J1001)^0.5</f>
        <v/>
      </c>
      <c r="U1001" s="17">
        <f>T1001*EXP($C$5+SQRT($C$4)*K1001)+(Projection!$K$20+MAX(0,Projection!$J$24-T1001)/Projection!$C$4-Projection!$K$21)*EXP($C$5+SQRT($C$4)*K1001)^0.5</f>
        <v/>
      </c>
      <c r="V1001" s="17">
        <f>U1001*EXP($C$5+SQRT($C$4)*L1001)+(Projection!$L$20+MAX(0,Projection!$K$24-U1001)/Projection!$C$4-Projection!$L$21)*EXP($C$5+SQRT($C$4)*L1001)^0.5</f>
        <v/>
      </c>
      <c r="W1001" s="13">
        <f>M1001/Projection!$C$24</f>
        <v/>
      </c>
      <c r="X1001" s="13">
        <f>N1001/Projection!$D$24</f>
        <v/>
      </c>
      <c r="Y1001" s="13">
        <f>O1001/Projection!$E$24</f>
        <v/>
      </c>
      <c r="Z1001" s="13">
        <f>P1001/Projection!$F$24</f>
        <v/>
      </c>
      <c r="AA1001" s="13">
        <f>Q1001/Projection!$G$24</f>
        <v/>
      </c>
      <c r="AB1001" s="13">
        <f>R1001/Projection!$H$24</f>
        <v/>
      </c>
      <c r="AC1001" s="13">
        <f>S1001/Projection!$I$24</f>
        <v/>
      </c>
      <c r="AD1001" s="13">
        <f>T1001/Projection!$J$24</f>
        <v/>
      </c>
      <c r="AE1001" s="13">
        <f>U1001/Projection!$K$24</f>
        <v/>
      </c>
      <c r="AF1001" s="13">
        <f>V1001/Projection!$L$24</f>
        <v/>
      </c>
      <c r="AG1001" s="13">
        <f>MIN(W1001:AF1001)</f>
        <v/>
      </c>
    </row>
    <row r="1002">
      <c r="B1002" s="2" t="n">
        <v>989</v>
      </c>
      <c r="C1002" s="20" t="n">
        <v>-0.195486</v>
      </c>
      <c r="D1002" s="20" t="n">
        <v>1.476505</v>
      </c>
      <c r="E1002" s="20" t="n">
        <v>0.926026</v>
      </c>
      <c r="F1002" s="20" t="n">
        <v>1.203409</v>
      </c>
      <c r="G1002" s="20" t="n">
        <v>-0.192412</v>
      </c>
      <c r="H1002" s="20" t="n">
        <v>0.263914</v>
      </c>
      <c r="I1002" s="20" t="n">
        <v>0.818365</v>
      </c>
      <c r="J1002" s="20" t="n">
        <v>-0.501891</v>
      </c>
      <c r="K1002" s="20" t="n">
        <v>1.2743</v>
      </c>
      <c r="L1002" s="20" t="n">
        <v>-0.816389</v>
      </c>
      <c r="M1002" s="17">
        <f>Projection!$C$13*EXP($C$5+SQRT($C$4)*C1002)+(Projection!$C$20+MAX(0,Projection!$C$14-Projection!$C$13)/Projection!$C$4-Projection!$C$21)*EXP($C$5+SQRT($C$4)*C1002)^0.5</f>
        <v/>
      </c>
      <c r="N1002" s="17">
        <f>M1002*EXP($C$5+SQRT($C$4)*D1002)+(Projection!$D$20+MAX(0,Projection!$C$24-M1002)/Projection!$C$4-Projection!$D$21)*EXP($C$5+SQRT($C$4)*D1002)^0.5</f>
        <v/>
      </c>
      <c r="O1002" s="17">
        <f>N1002*EXP($C$5+SQRT($C$4)*E1002)+(Projection!$E$20+MAX(0,Projection!$D$24-N1002)/Projection!$C$4-Projection!$E$21)*EXP($C$5+SQRT($C$4)*E1002)^0.5</f>
        <v/>
      </c>
      <c r="P1002" s="17">
        <f>O1002*EXP($C$5+SQRT($C$4)*F1002)+(Projection!$F$20+MAX(0,Projection!$E$24-O1002)/Projection!$C$4-Projection!$F$21)*EXP($C$5+SQRT($C$4)*F1002)^0.5</f>
        <v/>
      </c>
      <c r="Q1002" s="17">
        <f>P1002*EXP($C$5+SQRT($C$4)*G1002)+(Projection!$G$20+MAX(0,Projection!$F$24-P1002)/Projection!$C$4-Projection!$G$21)*EXP($C$5+SQRT($C$4)*G1002)^0.5</f>
        <v/>
      </c>
      <c r="R1002" s="17">
        <f>Q1002*EXP($C$5+SQRT($C$4)*H1002)+(Projection!$H$20+MAX(0,Projection!$G$24-Q1002)/Projection!$C$4-Projection!$H$21)*EXP($C$5+SQRT($C$4)*H1002)^0.5</f>
        <v/>
      </c>
      <c r="S1002" s="17">
        <f>R1002*EXP($C$5+SQRT($C$4)*I1002)+(Projection!$I$20+MAX(0,Projection!$H$24-R1002)/Projection!$C$4-Projection!$I$21)*EXP($C$5+SQRT($C$4)*I1002)^0.5</f>
        <v/>
      </c>
      <c r="T1002" s="17">
        <f>S1002*EXP($C$5+SQRT($C$4)*J1002)+(Projection!$J$20+MAX(0,Projection!$I$24-S1002)/Projection!$C$4-Projection!$J$21)*EXP($C$5+SQRT($C$4)*J1002)^0.5</f>
        <v/>
      </c>
      <c r="U1002" s="17">
        <f>T1002*EXP($C$5+SQRT($C$4)*K1002)+(Projection!$K$20+MAX(0,Projection!$J$24-T1002)/Projection!$C$4-Projection!$K$21)*EXP($C$5+SQRT($C$4)*K1002)^0.5</f>
        <v/>
      </c>
      <c r="V1002" s="17">
        <f>U1002*EXP($C$5+SQRT($C$4)*L1002)+(Projection!$L$20+MAX(0,Projection!$K$24-U1002)/Projection!$C$4-Projection!$L$21)*EXP($C$5+SQRT($C$4)*L1002)^0.5</f>
        <v/>
      </c>
      <c r="W1002" s="13">
        <f>M1002/Projection!$C$24</f>
        <v/>
      </c>
      <c r="X1002" s="13">
        <f>N1002/Projection!$D$24</f>
        <v/>
      </c>
      <c r="Y1002" s="13">
        <f>O1002/Projection!$E$24</f>
        <v/>
      </c>
      <c r="Z1002" s="13">
        <f>P1002/Projection!$F$24</f>
        <v/>
      </c>
      <c r="AA1002" s="13">
        <f>Q1002/Projection!$G$24</f>
        <v/>
      </c>
      <c r="AB1002" s="13">
        <f>R1002/Projection!$H$24</f>
        <v/>
      </c>
      <c r="AC1002" s="13">
        <f>S1002/Projection!$I$24</f>
        <v/>
      </c>
      <c r="AD1002" s="13">
        <f>T1002/Projection!$J$24</f>
        <v/>
      </c>
      <c r="AE1002" s="13">
        <f>U1002/Projection!$K$24</f>
        <v/>
      </c>
      <c r="AF1002" s="13">
        <f>V1002/Projection!$L$24</f>
        <v/>
      </c>
      <c r="AG1002" s="13">
        <f>MIN(W1002:AF1002)</f>
        <v/>
      </c>
    </row>
    <row r="1003">
      <c r="B1003" s="2" t="n">
        <v>990</v>
      </c>
      <c r="C1003" s="20" t="n">
        <v>-1.139159</v>
      </c>
      <c r="D1003" s="20" t="n">
        <v>1.264223</v>
      </c>
      <c r="E1003" s="20" t="n">
        <v>0.111537</v>
      </c>
      <c r="F1003" s="20" t="n">
        <v>0.560965</v>
      </c>
      <c r="G1003" s="20" t="n">
        <v>-0.001973</v>
      </c>
      <c r="H1003" s="20" t="n">
        <v>-0.291935</v>
      </c>
      <c r="I1003" s="20" t="n">
        <v>-0.477652</v>
      </c>
      <c r="J1003" s="20" t="n">
        <v>-1.520899</v>
      </c>
      <c r="K1003" s="20" t="n">
        <v>-0.718378</v>
      </c>
      <c r="L1003" s="20" t="n">
        <v>1.282475</v>
      </c>
      <c r="M1003" s="17">
        <f>Projection!$C$13*EXP($C$5+SQRT($C$4)*C1003)+(Projection!$C$20+MAX(0,Projection!$C$14-Projection!$C$13)/Projection!$C$4-Projection!$C$21)*EXP($C$5+SQRT($C$4)*C1003)^0.5</f>
        <v/>
      </c>
      <c r="N1003" s="17">
        <f>M1003*EXP($C$5+SQRT($C$4)*D1003)+(Projection!$D$20+MAX(0,Projection!$C$24-M1003)/Projection!$C$4-Projection!$D$21)*EXP($C$5+SQRT($C$4)*D1003)^0.5</f>
        <v/>
      </c>
      <c r="O1003" s="17">
        <f>N1003*EXP($C$5+SQRT($C$4)*E1003)+(Projection!$E$20+MAX(0,Projection!$D$24-N1003)/Projection!$C$4-Projection!$E$21)*EXP($C$5+SQRT($C$4)*E1003)^0.5</f>
        <v/>
      </c>
      <c r="P1003" s="17">
        <f>O1003*EXP($C$5+SQRT($C$4)*F1003)+(Projection!$F$20+MAX(0,Projection!$E$24-O1003)/Projection!$C$4-Projection!$F$21)*EXP($C$5+SQRT($C$4)*F1003)^0.5</f>
        <v/>
      </c>
      <c r="Q1003" s="17">
        <f>P1003*EXP($C$5+SQRT($C$4)*G1003)+(Projection!$G$20+MAX(0,Projection!$F$24-P1003)/Projection!$C$4-Projection!$G$21)*EXP($C$5+SQRT($C$4)*G1003)^0.5</f>
        <v/>
      </c>
      <c r="R1003" s="17">
        <f>Q1003*EXP($C$5+SQRT($C$4)*H1003)+(Projection!$H$20+MAX(0,Projection!$G$24-Q1003)/Projection!$C$4-Projection!$H$21)*EXP($C$5+SQRT($C$4)*H1003)^0.5</f>
        <v/>
      </c>
      <c r="S1003" s="17">
        <f>R1003*EXP($C$5+SQRT($C$4)*I1003)+(Projection!$I$20+MAX(0,Projection!$H$24-R1003)/Projection!$C$4-Projection!$I$21)*EXP($C$5+SQRT($C$4)*I1003)^0.5</f>
        <v/>
      </c>
      <c r="T1003" s="17">
        <f>S1003*EXP($C$5+SQRT($C$4)*J1003)+(Projection!$J$20+MAX(0,Projection!$I$24-S1003)/Projection!$C$4-Projection!$J$21)*EXP($C$5+SQRT($C$4)*J1003)^0.5</f>
        <v/>
      </c>
      <c r="U1003" s="17">
        <f>T1003*EXP($C$5+SQRT($C$4)*K1003)+(Projection!$K$20+MAX(0,Projection!$J$24-T1003)/Projection!$C$4-Projection!$K$21)*EXP($C$5+SQRT($C$4)*K1003)^0.5</f>
        <v/>
      </c>
      <c r="V1003" s="17">
        <f>U1003*EXP($C$5+SQRT($C$4)*L1003)+(Projection!$L$20+MAX(0,Projection!$K$24-U1003)/Projection!$C$4-Projection!$L$21)*EXP($C$5+SQRT($C$4)*L1003)^0.5</f>
        <v/>
      </c>
      <c r="W1003" s="13">
        <f>M1003/Projection!$C$24</f>
        <v/>
      </c>
      <c r="X1003" s="13">
        <f>N1003/Projection!$D$24</f>
        <v/>
      </c>
      <c r="Y1003" s="13">
        <f>O1003/Projection!$E$24</f>
        <v/>
      </c>
      <c r="Z1003" s="13">
        <f>P1003/Projection!$F$24</f>
        <v/>
      </c>
      <c r="AA1003" s="13">
        <f>Q1003/Projection!$G$24</f>
        <v/>
      </c>
      <c r="AB1003" s="13">
        <f>R1003/Projection!$H$24</f>
        <v/>
      </c>
      <c r="AC1003" s="13">
        <f>S1003/Projection!$I$24</f>
        <v/>
      </c>
      <c r="AD1003" s="13">
        <f>T1003/Projection!$J$24</f>
        <v/>
      </c>
      <c r="AE1003" s="13">
        <f>U1003/Projection!$K$24</f>
        <v/>
      </c>
      <c r="AF1003" s="13">
        <f>V1003/Projection!$L$24</f>
        <v/>
      </c>
      <c r="AG1003" s="13">
        <f>MIN(W1003:AF1003)</f>
        <v/>
      </c>
    </row>
    <row r="1004">
      <c r="B1004" s="2" t="n">
        <v>991</v>
      </c>
      <c r="C1004" s="20" t="n">
        <v>-1.448661</v>
      </c>
      <c r="D1004" s="20" t="n">
        <v>0.158883</v>
      </c>
      <c r="E1004" s="20" t="n">
        <v>-0.261292</v>
      </c>
      <c r="F1004" s="20" t="n">
        <v>0.453697</v>
      </c>
      <c r="G1004" s="20" t="n">
        <v>0.8875459999999999</v>
      </c>
      <c r="H1004" s="20" t="n">
        <v>-1.192569</v>
      </c>
      <c r="I1004" s="20" t="n">
        <v>-0.73075</v>
      </c>
      <c r="J1004" s="20" t="n">
        <v>-0.050651</v>
      </c>
      <c r="K1004" s="20" t="n">
        <v>-0.237595</v>
      </c>
      <c r="L1004" s="20" t="n">
        <v>0.344626</v>
      </c>
      <c r="M1004" s="17">
        <f>Projection!$C$13*EXP($C$5+SQRT($C$4)*C1004)+(Projection!$C$20+MAX(0,Projection!$C$14-Projection!$C$13)/Projection!$C$4-Projection!$C$21)*EXP($C$5+SQRT($C$4)*C1004)^0.5</f>
        <v/>
      </c>
      <c r="N1004" s="17">
        <f>M1004*EXP($C$5+SQRT($C$4)*D1004)+(Projection!$D$20+MAX(0,Projection!$C$24-M1004)/Projection!$C$4-Projection!$D$21)*EXP($C$5+SQRT($C$4)*D1004)^0.5</f>
        <v/>
      </c>
      <c r="O1004" s="17">
        <f>N1004*EXP($C$5+SQRT($C$4)*E1004)+(Projection!$E$20+MAX(0,Projection!$D$24-N1004)/Projection!$C$4-Projection!$E$21)*EXP($C$5+SQRT($C$4)*E1004)^0.5</f>
        <v/>
      </c>
      <c r="P1004" s="17">
        <f>O1004*EXP($C$5+SQRT($C$4)*F1004)+(Projection!$F$20+MAX(0,Projection!$E$24-O1004)/Projection!$C$4-Projection!$F$21)*EXP($C$5+SQRT($C$4)*F1004)^0.5</f>
        <v/>
      </c>
      <c r="Q1004" s="17">
        <f>P1004*EXP($C$5+SQRT($C$4)*G1004)+(Projection!$G$20+MAX(0,Projection!$F$24-P1004)/Projection!$C$4-Projection!$G$21)*EXP($C$5+SQRT($C$4)*G1004)^0.5</f>
        <v/>
      </c>
      <c r="R1004" s="17">
        <f>Q1004*EXP($C$5+SQRT($C$4)*H1004)+(Projection!$H$20+MAX(0,Projection!$G$24-Q1004)/Projection!$C$4-Projection!$H$21)*EXP($C$5+SQRT($C$4)*H1004)^0.5</f>
        <v/>
      </c>
      <c r="S1004" s="17">
        <f>R1004*EXP($C$5+SQRT($C$4)*I1004)+(Projection!$I$20+MAX(0,Projection!$H$24-R1004)/Projection!$C$4-Projection!$I$21)*EXP($C$5+SQRT($C$4)*I1004)^0.5</f>
        <v/>
      </c>
      <c r="T1004" s="17">
        <f>S1004*EXP($C$5+SQRT($C$4)*J1004)+(Projection!$J$20+MAX(0,Projection!$I$24-S1004)/Projection!$C$4-Projection!$J$21)*EXP($C$5+SQRT($C$4)*J1004)^0.5</f>
        <v/>
      </c>
      <c r="U1004" s="17">
        <f>T1004*EXP($C$5+SQRT($C$4)*K1004)+(Projection!$K$20+MAX(0,Projection!$J$24-T1004)/Projection!$C$4-Projection!$K$21)*EXP($C$5+SQRT($C$4)*K1004)^0.5</f>
        <v/>
      </c>
      <c r="V1004" s="17">
        <f>U1004*EXP($C$5+SQRT($C$4)*L1004)+(Projection!$L$20+MAX(0,Projection!$K$24-U1004)/Projection!$C$4-Projection!$L$21)*EXP($C$5+SQRT($C$4)*L1004)^0.5</f>
        <v/>
      </c>
      <c r="W1004" s="13">
        <f>M1004/Projection!$C$24</f>
        <v/>
      </c>
      <c r="X1004" s="13">
        <f>N1004/Projection!$D$24</f>
        <v/>
      </c>
      <c r="Y1004" s="13">
        <f>O1004/Projection!$E$24</f>
        <v/>
      </c>
      <c r="Z1004" s="13">
        <f>P1004/Projection!$F$24</f>
        <v/>
      </c>
      <c r="AA1004" s="13">
        <f>Q1004/Projection!$G$24</f>
        <v/>
      </c>
      <c r="AB1004" s="13">
        <f>R1004/Projection!$H$24</f>
        <v/>
      </c>
      <c r="AC1004" s="13">
        <f>S1004/Projection!$I$24</f>
        <v/>
      </c>
      <c r="AD1004" s="13">
        <f>T1004/Projection!$J$24</f>
        <v/>
      </c>
      <c r="AE1004" s="13">
        <f>U1004/Projection!$K$24</f>
        <v/>
      </c>
      <c r="AF1004" s="13">
        <f>V1004/Projection!$L$24</f>
        <v/>
      </c>
      <c r="AG1004" s="13">
        <f>MIN(W1004:AF1004)</f>
        <v/>
      </c>
    </row>
    <row r="1005">
      <c r="B1005" s="2" t="n">
        <v>992</v>
      </c>
      <c r="C1005" s="20" t="n">
        <v>-1.247534</v>
      </c>
      <c r="D1005" s="20" t="n">
        <v>0.327811</v>
      </c>
      <c r="E1005" s="20" t="n">
        <v>-0.640555</v>
      </c>
      <c r="F1005" s="20" t="n">
        <v>-0.288288</v>
      </c>
      <c r="G1005" s="20" t="n">
        <v>0.081721</v>
      </c>
      <c r="H1005" s="20" t="n">
        <v>0.6591939999999999</v>
      </c>
      <c r="I1005" s="20" t="n">
        <v>0.5285339999999999</v>
      </c>
      <c r="J1005" s="20" t="n">
        <v>0.7313499999999999</v>
      </c>
      <c r="K1005" s="20" t="n">
        <v>0.07001499999999999</v>
      </c>
      <c r="L1005" s="20" t="n">
        <v>1.514499</v>
      </c>
      <c r="M1005" s="17">
        <f>Projection!$C$13*EXP($C$5+SQRT($C$4)*C1005)+(Projection!$C$20+MAX(0,Projection!$C$14-Projection!$C$13)/Projection!$C$4-Projection!$C$21)*EXP($C$5+SQRT($C$4)*C1005)^0.5</f>
        <v/>
      </c>
      <c r="N1005" s="17">
        <f>M1005*EXP($C$5+SQRT($C$4)*D1005)+(Projection!$D$20+MAX(0,Projection!$C$24-M1005)/Projection!$C$4-Projection!$D$21)*EXP($C$5+SQRT($C$4)*D1005)^0.5</f>
        <v/>
      </c>
      <c r="O1005" s="17">
        <f>N1005*EXP($C$5+SQRT($C$4)*E1005)+(Projection!$E$20+MAX(0,Projection!$D$24-N1005)/Projection!$C$4-Projection!$E$21)*EXP($C$5+SQRT($C$4)*E1005)^0.5</f>
        <v/>
      </c>
      <c r="P1005" s="17">
        <f>O1005*EXP($C$5+SQRT($C$4)*F1005)+(Projection!$F$20+MAX(0,Projection!$E$24-O1005)/Projection!$C$4-Projection!$F$21)*EXP($C$5+SQRT($C$4)*F1005)^0.5</f>
        <v/>
      </c>
      <c r="Q1005" s="17">
        <f>P1005*EXP($C$5+SQRT($C$4)*G1005)+(Projection!$G$20+MAX(0,Projection!$F$24-P1005)/Projection!$C$4-Projection!$G$21)*EXP($C$5+SQRT($C$4)*G1005)^0.5</f>
        <v/>
      </c>
      <c r="R1005" s="17">
        <f>Q1005*EXP($C$5+SQRT($C$4)*H1005)+(Projection!$H$20+MAX(0,Projection!$G$24-Q1005)/Projection!$C$4-Projection!$H$21)*EXP($C$5+SQRT($C$4)*H1005)^0.5</f>
        <v/>
      </c>
      <c r="S1005" s="17">
        <f>R1005*EXP($C$5+SQRT($C$4)*I1005)+(Projection!$I$20+MAX(0,Projection!$H$24-R1005)/Projection!$C$4-Projection!$I$21)*EXP($C$5+SQRT($C$4)*I1005)^0.5</f>
        <v/>
      </c>
      <c r="T1005" s="17">
        <f>S1005*EXP($C$5+SQRT($C$4)*J1005)+(Projection!$J$20+MAX(0,Projection!$I$24-S1005)/Projection!$C$4-Projection!$J$21)*EXP($C$5+SQRT($C$4)*J1005)^0.5</f>
        <v/>
      </c>
      <c r="U1005" s="17">
        <f>T1005*EXP($C$5+SQRT($C$4)*K1005)+(Projection!$K$20+MAX(0,Projection!$J$24-T1005)/Projection!$C$4-Projection!$K$21)*EXP($C$5+SQRT($C$4)*K1005)^0.5</f>
        <v/>
      </c>
      <c r="V1005" s="17">
        <f>U1005*EXP($C$5+SQRT($C$4)*L1005)+(Projection!$L$20+MAX(0,Projection!$K$24-U1005)/Projection!$C$4-Projection!$L$21)*EXP($C$5+SQRT($C$4)*L1005)^0.5</f>
        <v/>
      </c>
      <c r="W1005" s="13">
        <f>M1005/Projection!$C$24</f>
        <v/>
      </c>
      <c r="X1005" s="13">
        <f>N1005/Projection!$D$24</f>
        <v/>
      </c>
      <c r="Y1005" s="13">
        <f>O1005/Projection!$E$24</f>
        <v/>
      </c>
      <c r="Z1005" s="13">
        <f>P1005/Projection!$F$24</f>
        <v/>
      </c>
      <c r="AA1005" s="13">
        <f>Q1005/Projection!$G$24</f>
        <v/>
      </c>
      <c r="AB1005" s="13">
        <f>R1005/Projection!$H$24</f>
        <v/>
      </c>
      <c r="AC1005" s="13">
        <f>S1005/Projection!$I$24</f>
        <v/>
      </c>
      <c r="AD1005" s="13">
        <f>T1005/Projection!$J$24</f>
        <v/>
      </c>
      <c r="AE1005" s="13">
        <f>U1005/Projection!$K$24</f>
        <v/>
      </c>
      <c r="AF1005" s="13">
        <f>V1005/Projection!$L$24</f>
        <v/>
      </c>
      <c r="AG1005" s="13">
        <f>MIN(W1005:AF1005)</f>
        <v/>
      </c>
    </row>
    <row r="1006">
      <c r="B1006" s="2" t="n">
        <v>993</v>
      </c>
      <c r="C1006" s="20" t="n">
        <v>-0.226275</v>
      </c>
      <c r="D1006" s="20" t="n">
        <v>2.290545</v>
      </c>
      <c r="E1006" s="20" t="n">
        <v>1.214423</v>
      </c>
      <c r="F1006" s="20" t="n">
        <v>-0.02718</v>
      </c>
      <c r="G1006" s="20" t="n">
        <v>2.480885</v>
      </c>
      <c r="H1006" s="20" t="n">
        <v>-0.700047</v>
      </c>
      <c r="I1006" s="20" t="n">
        <v>0.09890599999999999</v>
      </c>
      <c r="J1006" s="20" t="n">
        <v>-1.194567</v>
      </c>
      <c r="K1006" s="20" t="n">
        <v>-0.412568</v>
      </c>
      <c r="L1006" s="20" t="n">
        <v>0.855761</v>
      </c>
      <c r="M1006" s="17">
        <f>Projection!$C$13*EXP($C$5+SQRT($C$4)*C1006)+(Projection!$C$20+MAX(0,Projection!$C$14-Projection!$C$13)/Projection!$C$4-Projection!$C$21)*EXP($C$5+SQRT($C$4)*C1006)^0.5</f>
        <v/>
      </c>
      <c r="N1006" s="17">
        <f>M1006*EXP($C$5+SQRT($C$4)*D1006)+(Projection!$D$20+MAX(0,Projection!$C$24-M1006)/Projection!$C$4-Projection!$D$21)*EXP($C$5+SQRT($C$4)*D1006)^0.5</f>
        <v/>
      </c>
      <c r="O1006" s="17">
        <f>N1006*EXP($C$5+SQRT($C$4)*E1006)+(Projection!$E$20+MAX(0,Projection!$D$24-N1006)/Projection!$C$4-Projection!$E$21)*EXP($C$5+SQRT($C$4)*E1006)^0.5</f>
        <v/>
      </c>
      <c r="P1006" s="17">
        <f>O1006*EXP($C$5+SQRT($C$4)*F1006)+(Projection!$F$20+MAX(0,Projection!$E$24-O1006)/Projection!$C$4-Projection!$F$21)*EXP($C$5+SQRT($C$4)*F1006)^0.5</f>
        <v/>
      </c>
      <c r="Q1006" s="17">
        <f>P1006*EXP($C$5+SQRT($C$4)*G1006)+(Projection!$G$20+MAX(0,Projection!$F$24-P1006)/Projection!$C$4-Projection!$G$21)*EXP($C$5+SQRT($C$4)*G1006)^0.5</f>
        <v/>
      </c>
      <c r="R1006" s="17">
        <f>Q1006*EXP($C$5+SQRT($C$4)*H1006)+(Projection!$H$20+MAX(0,Projection!$G$24-Q1006)/Projection!$C$4-Projection!$H$21)*EXP($C$5+SQRT($C$4)*H1006)^0.5</f>
        <v/>
      </c>
      <c r="S1006" s="17">
        <f>R1006*EXP($C$5+SQRT($C$4)*I1006)+(Projection!$I$20+MAX(0,Projection!$H$24-R1006)/Projection!$C$4-Projection!$I$21)*EXP($C$5+SQRT($C$4)*I1006)^0.5</f>
        <v/>
      </c>
      <c r="T1006" s="17">
        <f>S1006*EXP($C$5+SQRT($C$4)*J1006)+(Projection!$J$20+MAX(0,Projection!$I$24-S1006)/Projection!$C$4-Projection!$J$21)*EXP($C$5+SQRT($C$4)*J1006)^0.5</f>
        <v/>
      </c>
      <c r="U1006" s="17">
        <f>T1006*EXP($C$5+SQRT($C$4)*K1006)+(Projection!$K$20+MAX(0,Projection!$J$24-T1006)/Projection!$C$4-Projection!$K$21)*EXP($C$5+SQRT($C$4)*K1006)^0.5</f>
        <v/>
      </c>
      <c r="V1006" s="17">
        <f>U1006*EXP($C$5+SQRT($C$4)*L1006)+(Projection!$L$20+MAX(0,Projection!$K$24-U1006)/Projection!$C$4-Projection!$L$21)*EXP($C$5+SQRT($C$4)*L1006)^0.5</f>
        <v/>
      </c>
      <c r="W1006" s="13">
        <f>M1006/Projection!$C$24</f>
        <v/>
      </c>
      <c r="X1006" s="13">
        <f>N1006/Projection!$D$24</f>
        <v/>
      </c>
      <c r="Y1006" s="13">
        <f>O1006/Projection!$E$24</f>
        <v/>
      </c>
      <c r="Z1006" s="13">
        <f>P1006/Projection!$F$24</f>
        <v/>
      </c>
      <c r="AA1006" s="13">
        <f>Q1006/Projection!$G$24</f>
        <v/>
      </c>
      <c r="AB1006" s="13">
        <f>R1006/Projection!$H$24</f>
        <v/>
      </c>
      <c r="AC1006" s="13">
        <f>S1006/Projection!$I$24</f>
        <v/>
      </c>
      <c r="AD1006" s="13">
        <f>T1006/Projection!$J$24</f>
        <v/>
      </c>
      <c r="AE1006" s="13">
        <f>U1006/Projection!$K$24</f>
        <v/>
      </c>
      <c r="AF1006" s="13">
        <f>V1006/Projection!$L$24</f>
        <v/>
      </c>
      <c r="AG1006" s="13">
        <f>MIN(W1006:AF1006)</f>
        <v/>
      </c>
    </row>
    <row r="1007">
      <c r="B1007" s="2" t="n">
        <v>994</v>
      </c>
      <c r="C1007" s="20" t="n">
        <v>0.498187</v>
      </c>
      <c r="D1007" s="20" t="n">
        <v>-1.061586</v>
      </c>
      <c r="E1007" s="20" t="n">
        <v>-1.105676</v>
      </c>
      <c r="F1007" s="20" t="n">
        <v>-0.735896</v>
      </c>
      <c r="G1007" s="20" t="n">
        <v>1.086007</v>
      </c>
      <c r="H1007" s="20" t="n">
        <v>-0.179662</v>
      </c>
      <c r="I1007" s="20" t="n">
        <v>-0.134309</v>
      </c>
      <c r="J1007" s="20" t="n">
        <v>1.892876</v>
      </c>
      <c r="K1007" s="20" t="n">
        <v>1.008641</v>
      </c>
      <c r="L1007" s="20" t="n">
        <v>-1.265434</v>
      </c>
      <c r="M1007" s="17">
        <f>Projection!$C$13*EXP($C$5+SQRT($C$4)*C1007)+(Projection!$C$20+MAX(0,Projection!$C$14-Projection!$C$13)/Projection!$C$4-Projection!$C$21)*EXP($C$5+SQRT($C$4)*C1007)^0.5</f>
        <v/>
      </c>
      <c r="N1007" s="17">
        <f>M1007*EXP($C$5+SQRT($C$4)*D1007)+(Projection!$D$20+MAX(0,Projection!$C$24-M1007)/Projection!$C$4-Projection!$D$21)*EXP($C$5+SQRT($C$4)*D1007)^0.5</f>
        <v/>
      </c>
      <c r="O1007" s="17">
        <f>N1007*EXP($C$5+SQRT($C$4)*E1007)+(Projection!$E$20+MAX(0,Projection!$D$24-N1007)/Projection!$C$4-Projection!$E$21)*EXP($C$5+SQRT($C$4)*E1007)^0.5</f>
        <v/>
      </c>
      <c r="P1007" s="17">
        <f>O1007*EXP($C$5+SQRT($C$4)*F1007)+(Projection!$F$20+MAX(0,Projection!$E$24-O1007)/Projection!$C$4-Projection!$F$21)*EXP($C$5+SQRT($C$4)*F1007)^0.5</f>
        <v/>
      </c>
      <c r="Q1007" s="17">
        <f>P1007*EXP($C$5+SQRT($C$4)*G1007)+(Projection!$G$20+MAX(0,Projection!$F$24-P1007)/Projection!$C$4-Projection!$G$21)*EXP($C$5+SQRT($C$4)*G1007)^0.5</f>
        <v/>
      </c>
      <c r="R1007" s="17">
        <f>Q1007*EXP($C$5+SQRT($C$4)*H1007)+(Projection!$H$20+MAX(0,Projection!$G$24-Q1007)/Projection!$C$4-Projection!$H$21)*EXP($C$5+SQRT($C$4)*H1007)^0.5</f>
        <v/>
      </c>
      <c r="S1007" s="17">
        <f>R1007*EXP($C$5+SQRT($C$4)*I1007)+(Projection!$I$20+MAX(0,Projection!$H$24-R1007)/Projection!$C$4-Projection!$I$21)*EXP($C$5+SQRT($C$4)*I1007)^0.5</f>
        <v/>
      </c>
      <c r="T1007" s="17">
        <f>S1007*EXP($C$5+SQRT($C$4)*J1007)+(Projection!$J$20+MAX(0,Projection!$I$24-S1007)/Projection!$C$4-Projection!$J$21)*EXP($C$5+SQRT($C$4)*J1007)^0.5</f>
        <v/>
      </c>
      <c r="U1007" s="17">
        <f>T1007*EXP($C$5+SQRT($C$4)*K1007)+(Projection!$K$20+MAX(0,Projection!$J$24-T1007)/Projection!$C$4-Projection!$K$21)*EXP($C$5+SQRT($C$4)*K1007)^0.5</f>
        <v/>
      </c>
      <c r="V1007" s="17">
        <f>U1007*EXP($C$5+SQRT($C$4)*L1007)+(Projection!$L$20+MAX(0,Projection!$K$24-U1007)/Projection!$C$4-Projection!$L$21)*EXP($C$5+SQRT($C$4)*L1007)^0.5</f>
        <v/>
      </c>
      <c r="W1007" s="13">
        <f>M1007/Projection!$C$24</f>
        <v/>
      </c>
      <c r="X1007" s="13">
        <f>N1007/Projection!$D$24</f>
        <v/>
      </c>
      <c r="Y1007" s="13">
        <f>O1007/Projection!$E$24</f>
        <v/>
      </c>
      <c r="Z1007" s="13">
        <f>P1007/Projection!$F$24</f>
        <v/>
      </c>
      <c r="AA1007" s="13">
        <f>Q1007/Projection!$G$24</f>
        <v/>
      </c>
      <c r="AB1007" s="13">
        <f>R1007/Projection!$H$24</f>
        <v/>
      </c>
      <c r="AC1007" s="13">
        <f>S1007/Projection!$I$24</f>
        <v/>
      </c>
      <c r="AD1007" s="13">
        <f>T1007/Projection!$J$24</f>
        <v/>
      </c>
      <c r="AE1007" s="13">
        <f>U1007/Projection!$K$24</f>
        <v/>
      </c>
      <c r="AF1007" s="13">
        <f>V1007/Projection!$L$24</f>
        <v/>
      </c>
      <c r="AG1007" s="13">
        <f>MIN(W1007:AF1007)</f>
        <v/>
      </c>
    </row>
    <row r="1008">
      <c r="B1008" s="2" t="n">
        <v>995</v>
      </c>
      <c r="C1008" s="20" t="n">
        <v>0.095529</v>
      </c>
      <c r="D1008" s="20" t="n">
        <v>0.67735</v>
      </c>
      <c r="E1008" s="20" t="n">
        <v>0.6441</v>
      </c>
      <c r="F1008" s="20" t="n">
        <v>-0.24083</v>
      </c>
      <c r="G1008" s="20" t="n">
        <v>0.287943</v>
      </c>
      <c r="H1008" s="20" t="n">
        <v>-0.404926</v>
      </c>
      <c r="I1008" s="20" t="n">
        <v>0.99749</v>
      </c>
      <c r="J1008" s="20" t="n">
        <v>-0.26745</v>
      </c>
      <c r="K1008" s="20" t="n">
        <v>-0.68686</v>
      </c>
      <c r="L1008" s="20" t="n">
        <v>0.759879</v>
      </c>
      <c r="M1008" s="17">
        <f>Projection!$C$13*EXP($C$5+SQRT($C$4)*C1008)+(Projection!$C$20+MAX(0,Projection!$C$14-Projection!$C$13)/Projection!$C$4-Projection!$C$21)*EXP($C$5+SQRT($C$4)*C1008)^0.5</f>
        <v/>
      </c>
      <c r="N1008" s="17">
        <f>M1008*EXP($C$5+SQRT($C$4)*D1008)+(Projection!$D$20+MAX(0,Projection!$C$24-M1008)/Projection!$C$4-Projection!$D$21)*EXP($C$5+SQRT($C$4)*D1008)^0.5</f>
        <v/>
      </c>
      <c r="O1008" s="17">
        <f>N1008*EXP($C$5+SQRT($C$4)*E1008)+(Projection!$E$20+MAX(0,Projection!$D$24-N1008)/Projection!$C$4-Projection!$E$21)*EXP($C$5+SQRT($C$4)*E1008)^0.5</f>
        <v/>
      </c>
      <c r="P1008" s="17">
        <f>O1008*EXP($C$5+SQRT($C$4)*F1008)+(Projection!$F$20+MAX(0,Projection!$E$24-O1008)/Projection!$C$4-Projection!$F$21)*EXP($C$5+SQRT($C$4)*F1008)^0.5</f>
        <v/>
      </c>
      <c r="Q1008" s="17">
        <f>P1008*EXP($C$5+SQRT($C$4)*G1008)+(Projection!$G$20+MAX(0,Projection!$F$24-P1008)/Projection!$C$4-Projection!$G$21)*EXP($C$5+SQRT($C$4)*G1008)^0.5</f>
        <v/>
      </c>
      <c r="R1008" s="17">
        <f>Q1008*EXP($C$5+SQRT($C$4)*H1008)+(Projection!$H$20+MAX(0,Projection!$G$24-Q1008)/Projection!$C$4-Projection!$H$21)*EXP($C$5+SQRT($C$4)*H1008)^0.5</f>
        <v/>
      </c>
      <c r="S1008" s="17">
        <f>R1008*EXP($C$5+SQRT($C$4)*I1008)+(Projection!$I$20+MAX(0,Projection!$H$24-R1008)/Projection!$C$4-Projection!$I$21)*EXP($C$5+SQRT($C$4)*I1008)^0.5</f>
        <v/>
      </c>
      <c r="T1008" s="17">
        <f>S1008*EXP($C$5+SQRT($C$4)*J1008)+(Projection!$J$20+MAX(0,Projection!$I$24-S1008)/Projection!$C$4-Projection!$J$21)*EXP($C$5+SQRT($C$4)*J1008)^0.5</f>
        <v/>
      </c>
      <c r="U1008" s="17">
        <f>T1008*EXP($C$5+SQRT($C$4)*K1008)+(Projection!$K$20+MAX(0,Projection!$J$24-T1008)/Projection!$C$4-Projection!$K$21)*EXP($C$5+SQRT($C$4)*K1008)^0.5</f>
        <v/>
      </c>
      <c r="V1008" s="17">
        <f>U1008*EXP($C$5+SQRT($C$4)*L1008)+(Projection!$L$20+MAX(0,Projection!$K$24-U1008)/Projection!$C$4-Projection!$L$21)*EXP($C$5+SQRT($C$4)*L1008)^0.5</f>
        <v/>
      </c>
      <c r="W1008" s="13">
        <f>M1008/Projection!$C$24</f>
        <v/>
      </c>
      <c r="X1008" s="13">
        <f>N1008/Projection!$D$24</f>
        <v/>
      </c>
      <c r="Y1008" s="13">
        <f>O1008/Projection!$E$24</f>
        <v/>
      </c>
      <c r="Z1008" s="13">
        <f>P1008/Projection!$F$24</f>
        <v/>
      </c>
      <c r="AA1008" s="13">
        <f>Q1008/Projection!$G$24</f>
        <v/>
      </c>
      <c r="AB1008" s="13">
        <f>R1008/Projection!$H$24</f>
        <v/>
      </c>
      <c r="AC1008" s="13">
        <f>S1008/Projection!$I$24</f>
        <v/>
      </c>
      <c r="AD1008" s="13">
        <f>T1008/Projection!$J$24</f>
        <v/>
      </c>
      <c r="AE1008" s="13">
        <f>U1008/Projection!$K$24</f>
        <v/>
      </c>
      <c r="AF1008" s="13">
        <f>V1008/Projection!$L$24</f>
        <v/>
      </c>
      <c r="AG1008" s="13">
        <f>MIN(W1008:AF1008)</f>
        <v/>
      </c>
    </row>
    <row r="1009">
      <c r="B1009" s="2" t="n">
        <v>996</v>
      </c>
      <c r="C1009" s="20" t="n">
        <v>1.415758</v>
      </c>
      <c r="D1009" s="20" t="n">
        <v>-0.663647</v>
      </c>
      <c r="E1009" s="20" t="n">
        <v>-0.332843</v>
      </c>
      <c r="F1009" s="20" t="n">
        <v>-0.530152</v>
      </c>
      <c r="G1009" s="20" t="n">
        <v>1.476771</v>
      </c>
      <c r="H1009" s="20" t="n">
        <v>-1.497795</v>
      </c>
      <c r="I1009" s="20" t="n">
        <v>-1.505781</v>
      </c>
      <c r="J1009" s="20" t="n">
        <v>0.139982</v>
      </c>
      <c r="K1009" s="20" t="n">
        <v>-1.596473</v>
      </c>
      <c r="L1009" s="20" t="n">
        <v>-1.149849</v>
      </c>
      <c r="M1009" s="17">
        <f>Projection!$C$13*EXP($C$5+SQRT($C$4)*C1009)+(Projection!$C$20+MAX(0,Projection!$C$14-Projection!$C$13)/Projection!$C$4-Projection!$C$21)*EXP($C$5+SQRT($C$4)*C1009)^0.5</f>
        <v/>
      </c>
      <c r="N1009" s="17">
        <f>M1009*EXP($C$5+SQRT($C$4)*D1009)+(Projection!$D$20+MAX(0,Projection!$C$24-M1009)/Projection!$C$4-Projection!$D$21)*EXP($C$5+SQRT($C$4)*D1009)^0.5</f>
        <v/>
      </c>
      <c r="O1009" s="17">
        <f>N1009*EXP($C$5+SQRT($C$4)*E1009)+(Projection!$E$20+MAX(0,Projection!$D$24-N1009)/Projection!$C$4-Projection!$E$21)*EXP($C$5+SQRT($C$4)*E1009)^0.5</f>
        <v/>
      </c>
      <c r="P1009" s="17">
        <f>O1009*EXP($C$5+SQRT($C$4)*F1009)+(Projection!$F$20+MAX(0,Projection!$E$24-O1009)/Projection!$C$4-Projection!$F$21)*EXP($C$5+SQRT($C$4)*F1009)^0.5</f>
        <v/>
      </c>
      <c r="Q1009" s="17">
        <f>P1009*EXP($C$5+SQRT($C$4)*G1009)+(Projection!$G$20+MAX(0,Projection!$F$24-P1009)/Projection!$C$4-Projection!$G$21)*EXP($C$5+SQRT($C$4)*G1009)^0.5</f>
        <v/>
      </c>
      <c r="R1009" s="17">
        <f>Q1009*EXP($C$5+SQRT($C$4)*H1009)+(Projection!$H$20+MAX(0,Projection!$G$24-Q1009)/Projection!$C$4-Projection!$H$21)*EXP($C$5+SQRT($C$4)*H1009)^0.5</f>
        <v/>
      </c>
      <c r="S1009" s="17">
        <f>R1009*EXP($C$5+SQRT($C$4)*I1009)+(Projection!$I$20+MAX(0,Projection!$H$24-R1009)/Projection!$C$4-Projection!$I$21)*EXP($C$5+SQRT($C$4)*I1009)^0.5</f>
        <v/>
      </c>
      <c r="T1009" s="17">
        <f>S1009*EXP($C$5+SQRT($C$4)*J1009)+(Projection!$J$20+MAX(0,Projection!$I$24-S1009)/Projection!$C$4-Projection!$J$21)*EXP($C$5+SQRT($C$4)*J1009)^0.5</f>
        <v/>
      </c>
      <c r="U1009" s="17">
        <f>T1009*EXP($C$5+SQRT($C$4)*K1009)+(Projection!$K$20+MAX(0,Projection!$J$24-T1009)/Projection!$C$4-Projection!$K$21)*EXP($C$5+SQRT($C$4)*K1009)^0.5</f>
        <v/>
      </c>
      <c r="V1009" s="17">
        <f>U1009*EXP($C$5+SQRT($C$4)*L1009)+(Projection!$L$20+MAX(0,Projection!$K$24-U1009)/Projection!$C$4-Projection!$L$21)*EXP($C$5+SQRT($C$4)*L1009)^0.5</f>
        <v/>
      </c>
      <c r="W1009" s="13">
        <f>M1009/Projection!$C$24</f>
        <v/>
      </c>
      <c r="X1009" s="13">
        <f>N1009/Projection!$D$24</f>
        <v/>
      </c>
      <c r="Y1009" s="13">
        <f>O1009/Projection!$E$24</f>
        <v/>
      </c>
      <c r="Z1009" s="13">
        <f>P1009/Projection!$F$24</f>
        <v/>
      </c>
      <c r="AA1009" s="13">
        <f>Q1009/Projection!$G$24</f>
        <v/>
      </c>
      <c r="AB1009" s="13">
        <f>R1009/Projection!$H$24</f>
        <v/>
      </c>
      <c r="AC1009" s="13">
        <f>S1009/Projection!$I$24</f>
        <v/>
      </c>
      <c r="AD1009" s="13">
        <f>T1009/Projection!$J$24</f>
        <v/>
      </c>
      <c r="AE1009" s="13">
        <f>U1009/Projection!$K$24</f>
        <v/>
      </c>
      <c r="AF1009" s="13">
        <f>V1009/Projection!$L$24</f>
        <v/>
      </c>
      <c r="AG1009" s="13">
        <f>MIN(W1009:AF1009)</f>
        <v/>
      </c>
    </row>
    <row r="1010">
      <c r="B1010" s="2" t="n">
        <v>997</v>
      </c>
      <c r="C1010" s="20" t="n">
        <v>-1.50642</v>
      </c>
      <c r="D1010" s="20" t="n">
        <v>-2.204205</v>
      </c>
      <c r="E1010" s="20" t="n">
        <v>-0.520438</v>
      </c>
      <c r="F1010" s="20" t="n">
        <v>-0.13701</v>
      </c>
      <c r="G1010" s="20" t="n">
        <v>1.421306</v>
      </c>
      <c r="H1010" s="20" t="n">
        <v>-0.294044</v>
      </c>
      <c r="I1010" s="20" t="n">
        <v>1.169135</v>
      </c>
      <c r="J1010" s="20" t="n">
        <v>1.118612</v>
      </c>
      <c r="K1010" s="20" t="n">
        <v>-0.42112</v>
      </c>
      <c r="L1010" s="20" t="n">
        <v>0.383671</v>
      </c>
      <c r="M1010" s="17">
        <f>Projection!$C$13*EXP($C$5+SQRT($C$4)*C1010)+(Projection!$C$20+MAX(0,Projection!$C$14-Projection!$C$13)/Projection!$C$4-Projection!$C$21)*EXP($C$5+SQRT($C$4)*C1010)^0.5</f>
        <v/>
      </c>
      <c r="N1010" s="17">
        <f>M1010*EXP($C$5+SQRT($C$4)*D1010)+(Projection!$D$20+MAX(0,Projection!$C$24-M1010)/Projection!$C$4-Projection!$D$21)*EXP($C$5+SQRT($C$4)*D1010)^0.5</f>
        <v/>
      </c>
      <c r="O1010" s="17">
        <f>N1010*EXP($C$5+SQRT($C$4)*E1010)+(Projection!$E$20+MAX(0,Projection!$D$24-N1010)/Projection!$C$4-Projection!$E$21)*EXP($C$5+SQRT($C$4)*E1010)^0.5</f>
        <v/>
      </c>
      <c r="P1010" s="17">
        <f>O1010*EXP($C$5+SQRT($C$4)*F1010)+(Projection!$F$20+MAX(0,Projection!$E$24-O1010)/Projection!$C$4-Projection!$F$21)*EXP($C$5+SQRT($C$4)*F1010)^0.5</f>
        <v/>
      </c>
      <c r="Q1010" s="17">
        <f>P1010*EXP($C$5+SQRT($C$4)*G1010)+(Projection!$G$20+MAX(0,Projection!$F$24-P1010)/Projection!$C$4-Projection!$G$21)*EXP($C$5+SQRT($C$4)*G1010)^0.5</f>
        <v/>
      </c>
      <c r="R1010" s="17">
        <f>Q1010*EXP($C$5+SQRT($C$4)*H1010)+(Projection!$H$20+MAX(0,Projection!$G$24-Q1010)/Projection!$C$4-Projection!$H$21)*EXP($C$5+SQRT($C$4)*H1010)^0.5</f>
        <v/>
      </c>
      <c r="S1010" s="17">
        <f>R1010*EXP($C$5+SQRT($C$4)*I1010)+(Projection!$I$20+MAX(0,Projection!$H$24-R1010)/Projection!$C$4-Projection!$I$21)*EXP($C$5+SQRT($C$4)*I1010)^0.5</f>
        <v/>
      </c>
      <c r="T1010" s="17">
        <f>S1010*EXP($C$5+SQRT($C$4)*J1010)+(Projection!$J$20+MAX(0,Projection!$I$24-S1010)/Projection!$C$4-Projection!$J$21)*EXP($C$5+SQRT($C$4)*J1010)^0.5</f>
        <v/>
      </c>
      <c r="U1010" s="17">
        <f>T1010*EXP($C$5+SQRT($C$4)*K1010)+(Projection!$K$20+MAX(0,Projection!$J$24-T1010)/Projection!$C$4-Projection!$K$21)*EXP($C$5+SQRT($C$4)*K1010)^0.5</f>
        <v/>
      </c>
      <c r="V1010" s="17">
        <f>U1010*EXP($C$5+SQRT($C$4)*L1010)+(Projection!$L$20+MAX(0,Projection!$K$24-U1010)/Projection!$C$4-Projection!$L$21)*EXP($C$5+SQRT($C$4)*L1010)^0.5</f>
        <v/>
      </c>
      <c r="W1010" s="13">
        <f>M1010/Projection!$C$24</f>
        <v/>
      </c>
      <c r="X1010" s="13">
        <f>N1010/Projection!$D$24</f>
        <v/>
      </c>
      <c r="Y1010" s="13">
        <f>O1010/Projection!$E$24</f>
        <v/>
      </c>
      <c r="Z1010" s="13">
        <f>P1010/Projection!$F$24</f>
        <v/>
      </c>
      <c r="AA1010" s="13">
        <f>Q1010/Projection!$G$24</f>
        <v/>
      </c>
      <c r="AB1010" s="13">
        <f>R1010/Projection!$H$24</f>
        <v/>
      </c>
      <c r="AC1010" s="13">
        <f>S1010/Projection!$I$24</f>
        <v/>
      </c>
      <c r="AD1010" s="13">
        <f>T1010/Projection!$J$24</f>
        <v/>
      </c>
      <c r="AE1010" s="13">
        <f>U1010/Projection!$K$24</f>
        <v/>
      </c>
      <c r="AF1010" s="13">
        <f>V1010/Projection!$L$24</f>
        <v/>
      </c>
      <c r="AG1010" s="13">
        <f>MIN(W1010:AF1010)</f>
        <v/>
      </c>
    </row>
    <row r="1011">
      <c r="B1011" s="2" t="n">
        <v>998</v>
      </c>
      <c r="C1011" s="20" t="n">
        <v>-0.819762</v>
      </c>
      <c r="D1011" s="20" t="n">
        <v>-0.352366</v>
      </c>
      <c r="E1011" s="20" t="n">
        <v>0.955819</v>
      </c>
      <c r="F1011" s="20" t="n">
        <v>0.337052</v>
      </c>
      <c r="G1011" s="20" t="n">
        <v>-0.07152799999999999</v>
      </c>
      <c r="H1011" s="20" t="n">
        <v>-0.773154</v>
      </c>
      <c r="I1011" s="20" t="n">
        <v>0.172464</v>
      </c>
      <c r="J1011" s="20" t="n">
        <v>-0.943551</v>
      </c>
      <c r="K1011" s="20" t="n">
        <v>-0.758529</v>
      </c>
      <c r="L1011" s="20" t="n">
        <v>-0.932332</v>
      </c>
      <c r="M1011" s="17">
        <f>Projection!$C$13*EXP($C$5+SQRT($C$4)*C1011)+(Projection!$C$20+MAX(0,Projection!$C$14-Projection!$C$13)/Projection!$C$4-Projection!$C$21)*EXP($C$5+SQRT($C$4)*C1011)^0.5</f>
        <v/>
      </c>
      <c r="N1011" s="17">
        <f>M1011*EXP($C$5+SQRT($C$4)*D1011)+(Projection!$D$20+MAX(0,Projection!$C$24-M1011)/Projection!$C$4-Projection!$D$21)*EXP($C$5+SQRT($C$4)*D1011)^0.5</f>
        <v/>
      </c>
      <c r="O1011" s="17">
        <f>N1011*EXP($C$5+SQRT($C$4)*E1011)+(Projection!$E$20+MAX(0,Projection!$D$24-N1011)/Projection!$C$4-Projection!$E$21)*EXP($C$5+SQRT($C$4)*E1011)^0.5</f>
        <v/>
      </c>
      <c r="P1011" s="17">
        <f>O1011*EXP($C$5+SQRT($C$4)*F1011)+(Projection!$F$20+MAX(0,Projection!$E$24-O1011)/Projection!$C$4-Projection!$F$21)*EXP($C$5+SQRT($C$4)*F1011)^0.5</f>
        <v/>
      </c>
      <c r="Q1011" s="17">
        <f>P1011*EXP($C$5+SQRT($C$4)*G1011)+(Projection!$G$20+MAX(0,Projection!$F$24-P1011)/Projection!$C$4-Projection!$G$21)*EXP($C$5+SQRT($C$4)*G1011)^0.5</f>
        <v/>
      </c>
      <c r="R1011" s="17">
        <f>Q1011*EXP($C$5+SQRT($C$4)*H1011)+(Projection!$H$20+MAX(0,Projection!$G$24-Q1011)/Projection!$C$4-Projection!$H$21)*EXP($C$5+SQRT($C$4)*H1011)^0.5</f>
        <v/>
      </c>
      <c r="S1011" s="17">
        <f>R1011*EXP($C$5+SQRT($C$4)*I1011)+(Projection!$I$20+MAX(0,Projection!$H$24-R1011)/Projection!$C$4-Projection!$I$21)*EXP($C$5+SQRT($C$4)*I1011)^0.5</f>
        <v/>
      </c>
      <c r="T1011" s="17">
        <f>S1011*EXP($C$5+SQRT($C$4)*J1011)+(Projection!$J$20+MAX(0,Projection!$I$24-S1011)/Projection!$C$4-Projection!$J$21)*EXP($C$5+SQRT($C$4)*J1011)^0.5</f>
        <v/>
      </c>
      <c r="U1011" s="17">
        <f>T1011*EXP($C$5+SQRT($C$4)*K1011)+(Projection!$K$20+MAX(0,Projection!$J$24-T1011)/Projection!$C$4-Projection!$K$21)*EXP($C$5+SQRT($C$4)*K1011)^0.5</f>
        <v/>
      </c>
      <c r="V1011" s="17">
        <f>U1011*EXP($C$5+SQRT($C$4)*L1011)+(Projection!$L$20+MAX(0,Projection!$K$24-U1011)/Projection!$C$4-Projection!$L$21)*EXP($C$5+SQRT($C$4)*L1011)^0.5</f>
        <v/>
      </c>
      <c r="W1011" s="13">
        <f>M1011/Projection!$C$24</f>
        <v/>
      </c>
      <c r="X1011" s="13">
        <f>N1011/Projection!$D$24</f>
        <v/>
      </c>
      <c r="Y1011" s="13">
        <f>O1011/Projection!$E$24</f>
        <v/>
      </c>
      <c r="Z1011" s="13">
        <f>P1011/Projection!$F$24</f>
        <v/>
      </c>
      <c r="AA1011" s="13">
        <f>Q1011/Projection!$G$24</f>
        <v/>
      </c>
      <c r="AB1011" s="13">
        <f>R1011/Projection!$H$24</f>
        <v/>
      </c>
      <c r="AC1011" s="13">
        <f>S1011/Projection!$I$24</f>
        <v/>
      </c>
      <c r="AD1011" s="13">
        <f>T1011/Projection!$J$24</f>
        <v/>
      </c>
      <c r="AE1011" s="13">
        <f>U1011/Projection!$K$24</f>
        <v/>
      </c>
      <c r="AF1011" s="13">
        <f>V1011/Projection!$L$24</f>
        <v/>
      </c>
      <c r="AG1011" s="13">
        <f>MIN(W1011:AF1011)</f>
        <v/>
      </c>
    </row>
    <row r="1012">
      <c r="B1012" s="2" t="n">
        <v>999</v>
      </c>
      <c r="C1012" s="20" t="n">
        <v>-0.572385</v>
      </c>
      <c r="D1012" s="20" t="n">
        <v>-1.526879</v>
      </c>
      <c r="E1012" s="20" t="n">
        <v>1.702103</v>
      </c>
      <c r="F1012" s="20" t="n">
        <v>-0.848815</v>
      </c>
      <c r="G1012" s="20" t="n">
        <v>1.062162</v>
      </c>
      <c r="H1012" s="20" t="n">
        <v>1.185558</v>
      </c>
      <c r="I1012" s="20" t="n">
        <v>0.749631</v>
      </c>
      <c r="J1012" s="20" t="n">
        <v>0.877734</v>
      </c>
      <c r="K1012" s="20" t="n">
        <v>0.388649</v>
      </c>
      <c r="L1012" s="20" t="n">
        <v>0.421132</v>
      </c>
      <c r="M1012" s="17">
        <f>Projection!$C$13*EXP($C$5+SQRT($C$4)*C1012)+(Projection!$C$20+MAX(0,Projection!$C$14-Projection!$C$13)/Projection!$C$4-Projection!$C$21)*EXP($C$5+SQRT($C$4)*C1012)^0.5</f>
        <v/>
      </c>
      <c r="N1012" s="17">
        <f>M1012*EXP($C$5+SQRT($C$4)*D1012)+(Projection!$D$20+MAX(0,Projection!$C$24-M1012)/Projection!$C$4-Projection!$D$21)*EXP($C$5+SQRT($C$4)*D1012)^0.5</f>
        <v/>
      </c>
      <c r="O1012" s="17">
        <f>N1012*EXP($C$5+SQRT($C$4)*E1012)+(Projection!$E$20+MAX(0,Projection!$D$24-N1012)/Projection!$C$4-Projection!$E$21)*EXP($C$5+SQRT($C$4)*E1012)^0.5</f>
        <v/>
      </c>
      <c r="P1012" s="17">
        <f>O1012*EXP($C$5+SQRT($C$4)*F1012)+(Projection!$F$20+MAX(0,Projection!$E$24-O1012)/Projection!$C$4-Projection!$F$21)*EXP($C$5+SQRT($C$4)*F1012)^0.5</f>
        <v/>
      </c>
      <c r="Q1012" s="17">
        <f>P1012*EXP($C$5+SQRT($C$4)*G1012)+(Projection!$G$20+MAX(0,Projection!$F$24-P1012)/Projection!$C$4-Projection!$G$21)*EXP($C$5+SQRT($C$4)*G1012)^0.5</f>
        <v/>
      </c>
      <c r="R1012" s="17">
        <f>Q1012*EXP($C$5+SQRT($C$4)*H1012)+(Projection!$H$20+MAX(0,Projection!$G$24-Q1012)/Projection!$C$4-Projection!$H$21)*EXP($C$5+SQRT($C$4)*H1012)^0.5</f>
        <v/>
      </c>
      <c r="S1012" s="17">
        <f>R1012*EXP($C$5+SQRT($C$4)*I1012)+(Projection!$I$20+MAX(0,Projection!$H$24-R1012)/Projection!$C$4-Projection!$I$21)*EXP($C$5+SQRT($C$4)*I1012)^0.5</f>
        <v/>
      </c>
      <c r="T1012" s="17">
        <f>S1012*EXP($C$5+SQRT($C$4)*J1012)+(Projection!$J$20+MAX(0,Projection!$I$24-S1012)/Projection!$C$4-Projection!$J$21)*EXP($C$5+SQRT($C$4)*J1012)^0.5</f>
        <v/>
      </c>
      <c r="U1012" s="17">
        <f>T1012*EXP($C$5+SQRT($C$4)*K1012)+(Projection!$K$20+MAX(0,Projection!$J$24-T1012)/Projection!$C$4-Projection!$K$21)*EXP($C$5+SQRT($C$4)*K1012)^0.5</f>
        <v/>
      </c>
      <c r="V1012" s="17">
        <f>U1012*EXP($C$5+SQRT($C$4)*L1012)+(Projection!$L$20+MAX(0,Projection!$K$24-U1012)/Projection!$C$4-Projection!$L$21)*EXP($C$5+SQRT($C$4)*L1012)^0.5</f>
        <v/>
      </c>
      <c r="W1012" s="13">
        <f>M1012/Projection!$C$24</f>
        <v/>
      </c>
      <c r="X1012" s="13">
        <f>N1012/Projection!$D$24</f>
        <v/>
      </c>
      <c r="Y1012" s="13">
        <f>O1012/Projection!$E$24</f>
        <v/>
      </c>
      <c r="Z1012" s="13">
        <f>P1012/Projection!$F$24</f>
        <v/>
      </c>
      <c r="AA1012" s="13">
        <f>Q1012/Projection!$G$24</f>
        <v/>
      </c>
      <c r="AB1012" s="13">
        <f>R1012/Projection!$H$24</f>
        <v/>
      </c>
      <c r="AC1012" s="13">
        <f>S1012/Projection!$I$24</f>
        <v/>
      </c>
      <c r="AD1012" s="13">
        <f>T1012/Projection!$J$24</f>
        <v/>
      </c>
      <c r="AE1012" s="13">
        <f>U1012/Projection!$K$24</f>
        <v/>
      </c>
      <c r="AF1012" s="13">
        <f>V1012/Projection!$L$24</f>
        <v/>
      </c>
      <c r="AG1012" s="13">
        <f>MIN(W1012:AF1012)</f>
        <v/>
      </c>
    </row>
    <row r="1013">
      <c r="B1013" s="2" t="n">
        <v>1000</v>
      </c>
      <c r="C1013" s="20" t="n">
        <v>1.701752</v>
      </c>
      <c r="D1013" s="20" t="n">
        <v>-0.315253</v>
      </c>
      <c r="E1013" s="20" t="n">
        <v>0.586964</v>
      </c>
      <c r="F1013" s="20" t="n">
        <v>-0.230582</v>
      </c>
      <c r="G1013" s="20" t="n">
        <v>-0.011244</v>
      </c>
      <c r="H1013" s="20" t="n">
        <v>0.433006</v>
      </c>
      <c r="I1013" s="20" t="n">
        <v>0.576246</v>
      </c>
      <c r="J1013" s="20" t="n">
        <v>0.553555</v>
      </c>
      <c r="K1013" s="20" t="n">
        <v>0.7658509999999999</v>
      </c>
      <c r="L1013" s="20" t="n">
        <v>0.960596</v>
      </c>
      <c r="M1013" s="17">
        <f>Projection!$C$13*EXP($C$5+SQRT($C$4)*C1013)+(Projection!$C$20+MAX(0,Projection!$C$14-Projection!$C$13)/Projection!$C$4-Projection!$C$21)*EXP($C$5+SQRT($C$4)*C1013)^0.5</f>
        <v/>
      </c>
      <c r="N1013" s="17">
        <f>M1013*EXP($C$5+SQRT($C$4)*D1013)+(Projection!$D$20+MAX(0,Projection!$C$24-M1013)/Projection!$C$4-Projection!$D$21)*EXP($C$5+SQRT($C$4)*D1013)^0.5</f>
        <v/>
      </c>
      <c r="O1013" s="17">
        <f>N1013*EXP($C$5+SQRT($C$4)*E1013)+(Projection!$E$20+MAX(0,Projection!$D$24-N1013)/Projection!$C$4-Projection!$E$21)*EXP($C$5+SQRT($C$4)*E1013)^0.5</f>
        <v/>
      </c>
      <c r="P1013" s="17">
        <f>O1013*EXP($C$5+SQRT($C$4)*F1013)+(Projection!$F$20+MAX(0,Projection!$E$24-O1013)/Projection!$C$4-Projection!$F$21)*EXP($C$5+SQRT($C$4)*F1013)^0.5</f>
        <v/>
      </c>
      <c r="Q1013" s="17">
        <f>P1013*EXP($C$5+SQRT($C$4)*G1013)+(Projection!$G$20+MAX(0,Projection!$F$24-P1013)/Projection!$C$4-Projection!$G$21)*EXP($C$5+SQRT($C$4)*G1013)^0.5</f>
        <v/>
      </c>
      <c r="R1013" s="17">
        <f>Q1013*EXP($C$5+SQRT($C$4)*H1013)+(Projection!$H$20+MAX(0,Projection!$G$24-Q1013)/Projection!$C$4-Projection!$H$21)*EXP($C$5+SQRT($C$4)*H1013)^0.5</f>
        <v/>
      </c>
      <c r="S1013" s="17">
        <f>R1013*EXP($C$5+SQRT($C$4)*I1013)+(Projection!$I$20+MAX(0,Projection!$H$24-R1013)/Projection!$C$4-Projection!$I$21)*EXP($C$5+SQRT($C$4)*I1013)^0.5</f>
        <v/>
      </c>
      <c r="T1013" s="17">
        <f>S1013*EXP($C$5+SQRT($C$4)*J1013)+(Projection!$J$20+MAX(0,Projection!$I$24-S1013)/Projection!$C$4-Projection!$J$21)*EXP($C$5+SQRT($C$4)*J1013)^0.5</f>
        <v/>
      </c>
      <c r="U1013" s="17">
        <f>T1013*EXP($C$5+SQRT($C$4)*K1013)+(Projection!$K$20+MAX(0,Projection!$J$24-T1013)/Projection!$C$4-Projection!$K$21)*EXP($C$5+SQRT($C$4)*K1013)^0.5</f>
        <v/>
      </c>
      <c r="V1013" s="17">
        <f>U1013*EXP($C$5+SQRT($C$4)*L1013)+(Projection!$L$20+MAX(0,Projection!$K$24-U1013)/Projection!$C$4-Projection!$L$21)*EXP($C$5+SQRT($C$4)*L1013)^0.5</f>
        <v/>
      </c>
      <c r="W1013" s="13">
        <f>M1013/Projection!$C$24</f>
        <v/>
      </c>
      <c r="X1013" s="13">
        <f>N1013/Projection!$D$24</f>
        <v/>
      </c>
      <c r="Y1013" s="13">
        <f>O1013/Projection!$E$24</f>
        <v/>
      </c>
      <c r="Z1013" s="13">
        <f>P1013/Projection!$F$24</f>
        <v/>
      </c>
      <c r="AA1013" s="13">
        <f>Q1013/Projection!$G$24</f>
        <v/>
      </c>
      <c r="AB1013" s="13">
        <f>R1013/Projection!$H$24</f>
        <v/>
      </c>
      <c r="AC1013" s="13">
        <f>S1013/Projection!$I$24</f>
        <v/>
      </c>
      <c r="AD1013" s="13">
        <f>T1013/Projection!$J$24</f>
        <v/>
      </c>
      <c r="AE1013" s="13">
        <f>U1013/Projection!$K$24</f>
        <v/>
      </c>
      <c r="AF1013" s="13">
        <f>V1013/Projection!$L$24</f>
        <v/>
      </c>
      <c r="AG1013" s="13">
        <f>MIN(W1013:AF1013)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I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1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2" customWidth="1" min="9" max="9"/>
  </cols>
  <sheetData>
    <row r="1" ht="10" customHeight="1"/>
    <row r="2">
      <c r="B2" s="1" t="inlineStr">
        <is>
          <t>FY2026 performance and attribution</t>
        </is>
      </c>
      <c r="C2" s="3" t="n"/>
      <c r="D2" s="3" t="n"/>
      <c r="E2" s="3" t="n"/>
      <c r="F2" s="3" t="n"/>
      <c r="G2" s="3" t="n"/>
      <c r="H2" s="3" t="n"/>
      <c r="I2" s="3" t="n"/>
    </row>
    <row r="4">
      <c r="B4" s="4" t="inlineStr">
        <is>
          <t>Asset class</t>
        </is>
      </c>
      <c r="C4" s="4" t="inlineStr">
        <is>
          <t>Policy weight</t>
        </is>
      </c>
      <c r="D4" s="4" t="inlineStr">
        <is>
          <t>Actual weight</t>
        </is>
      </c>
      <c r="E4" s="4" t="inlineStr">
        <is>
          <t>Return</t>
        </is>
      </c>
      <c r="F4" s="4" t="inlineStr">
        <is>
          <t>Benchmark</t>
        </is>
      </c>
      <c r="G4" s="4" t="inlineStr">
        <is>
          <t>Allocation effect</t>
        </is>
      </c>
      <c r="H4" s="4" t="inlineStr">
        <is>
          <t>Selection effect</t>
        </is>
      </c>
      <c r="I4" s="4" t="inlineStr">
        <is>
          <t>Total effect</t>
        </is>
      </c>
    </row>
    <row r="5">
      <c r="B5" s="2" t="inlineStr">
        <is>
          <t>Global public equity</t>
        </is>
      </c>
      <c r="C5" s="13">
        <f>Inputs!$E$5</f>
        <v/>
      </c>
      <c r="D5" s="13">
        <f>Inputs!$C$71</f>
        <v/>
      </c>
      <c r="E5" s="13">
        <f>Inputs!$D$71</f>
        <v/>
      </c>
      <c r="F5" s="13">
        <f>Inputs!$E$71</f>
        <v/>
      </c>
      <c r="G5" s="15">
        <f>(D5-C5)*(F5-$C$15)</f>
        <v/>
      </c>
      <c r="H5" s="15">
        <f>D5*(E5-F5)</f>
        <v/>
      </c>
      <c r="I5" s="15">
        <f>G5+H5</f>
        <v/>
      </c>
    </row>
    <row r="6">
      <c r="B6" s="2" t="inlineStr">
        <is>
          <t>Core fixed income</t>
        </is>
      </c>
      <c r="C6" s="13">
        <f>Inputs!$E$6</f>
        <v/>
      </c>
      <c r="D6" s="13">
        <f>Inputs!$C$72</f>
        <v/>
      </c>
      <c r="E6" s="13">
        <f>Inputs!$D$72</f>
        <v/>
      </c>
      <c r="F6" s="13">
        <f>Inputs!$E$72</f>
        <v/>
      </c>
      <c r="G6" s="15">
        <f>(D6-C6)*(F6-$C$15)</f>
        <v/>
      </c>
      <c r="H6" s="15">
        <f>D6*(E6-F6)</f>
        <v/>
      </c>
      <c r="I6" s="15">
        <f>G6+H6</f>
        <v/>
      </c>
    </row>
    <row r="7">
      <c r="B7" s="2" t="inlineStr">
        <is>
          <t>Private equity</t>
        </is>
      </c>
      <c r="C7" s="13">
        <f>Inputs!$E$7</f>
        <v/>
      </c>
      <c r="D7" s="13">
        <f>Inputs!$C$73</f>
        <v/>
      </c>
      <c r="E7" s="13">
        <f>Inputs!$D$73</f>
        <v/>
      </c>
      <c r="F7" s="13">
        <f>Inputs!$E$73</f>
        <v/>
      </c>
      <c r="G7" s="15">
        <f>(D7-C7)*(F7-$C$15)</f>
        <v/>
      </c>
      <c r="H7" s="15">
        <f>D7*(E7-F7)</f>
        <v/>
      </c>
      <c r="I7" s="15">
        <f>G7+H7</f>
        <v/>
      </c>
    </row>
    <row r="8">
      <c r="B8" s="2" t="inlineStr">
        <is>
          <t>Private credit</t>
        </is>
      </c>
      <c r="C8" s="13">
        <f>Inputs!$E$8</f>
        <v/>
      </c>
      <c r="D8" s="13">
        <f>Inputs!$C$74</f>
        <v/>
      </c>
      <c r="E8" s="13">
        <f>Inputs!$D$74</f>
        <v/>
      </c>
      <c r="F8" s="13">
        <f>Inputs!$E$74</f>
        <v/>
      </c>
      <c r="G8" s="15">
        <f>(D8-C8)*(F8-$C$15)</f>
        <v/>
      </c>
      <c r="H8" s="15">
        <f>D8*(E8-F8)</f>
        <v/>
      </c>
      <c r="I8" s="15">
        <f>G8+H8</f>
        <v/>
      </c>
    </row>
    <row r="9">
      <c r="B9" s="2" t="inlineStr">
        <is>
          <t>Real estate</t>
        </is>
      </c>
      <c r="C9" s="13">
        <f>Inputs!$E$9</f>
        <v/>
      </c>
      <c r="D9" s="13">
        <f>Inputs!$C$75</f>
        <v/>
      </c>
      <c r="E9" s="13">
        <f>Inputs!$D$75</f>
        <v/>
      </c>
      <c r="F9" s="13">
        <f>Inputs!$E$75</f>
        <v/>
      </c>
      <c r="G9" s="15">
        <f>(D9-C9)*(F9-$C$15)</f>
        <v/>
      </c>
      <c r="H9" s="15">
        <f>D9*(E9-F9)</f>
        <v/>
      </c>
      <c r="I9" s="15">
        <f>G9+H9</f>
        <v/>
      </c>
    </row>
    <row r="10">
      <c r="B10" s="2" t="inlineStr">
        <is>
          <t>Infrastructure</t>
        </is>
      </c>
      <c r="C10" s="13">
        <f>Inputs!$E$10</f>
        <v/>
      </c>
      <c r="D10" s="13">
        <f>Inputs!$C$76</f>
        <v/>
      </c>
      <c r="E10" s="13">
        <f>Inputs!$D$76</f>
        <v/>
      </c>
      <c r="F10" s="13">
        <f>Inputs!$E$76</f>
        <v/>
      </c>
      <c r="G10" s="15">
        <f>(D10-C10)*(F10-$C$15)</f>
        <v/>
      </c>
      <c r="H10" s="15">
        <f>D10*(E10-F10)</f>
        <v/>
      </c>
      <c r="I10" s="15">
        <f>G10+H10</f>
        <v/>
      </c>
    </row>
    <row r="11">
      <c r="B11" s="2" t="inlineStr">
        <is>
          <t>Cash</t>
        </is>
      </c>
      <c r="C11" s="13">
        <f>Inputs!$E$11</f>
        <v/>
      </c>
      <c r="D11" s="13">
        <f>Inputs!$C$77</f>
        <v/>
      </c>
      <c r="E11" s="13">
        <f>Inputs!$D$77</f>
        <v/>
      </c>
      <c r="F11" s="13">
        <f>Inputs!$E$77</f>
        <v/>
      </c>
      <c r="G11" s="15">
        <f>(D11-C11)*(F11-$C$15)</f>
        <v/>
      </c>
      <c r="H11" s="15">
        <f>D11*(E11-F11)</f>
        <v/>
      </c>
      <c r="I11" s="15">
        <f>G11+H11</f>
        <v/>
      </c>
    </row>
    <row r="13">
      <c r="B13" s="7" t="inlineStr">
        <is>
          <t>Totals</t>
        </is>
      </c>
      <c r="G13" s="14">
        <f>SUM(G5:G11)</f>
        <v/>
      </c>
      <c r="H13" s="14">
        <f>SUM(H5:H11)</f>
        <v/>
      </c>
      <c r="I13" s="14">
        <f>SUM(I5:I11)</f>
        <v/>
      </c>
    </row>
    <row r="14">
      <c r="B14" s="2" t="inlineStr">
        <is>
          <t>Total fund return</t>
        </is>
      </c>
      <c r="C14" s="14">
        <f>SUMPRODUCT(D5:D11,E5:E11)</f>
        <v/>
      </c>
    </row>
    <row r="15">
      <c r="B15" s="2" t="inlineStr">
        <is>
          <t>Policy benchmark return</t>
        </is>
      </c>
      <c r="C15" s="14">
        <f>SUMPRODUCT(C5:C11,F5:F11)</f>
        <v/>
      </c>
    </row>
    <row r="16">
      <c r="B16" s="2" t="inlineStr">
        <is>
          <t>Excess return</t>
        </is>
      </c>
      <c r="C16" s="14">
        <f>C14-C15</f>
        <v/>
      </c>
    </row>
    <row r="17">
      <c r="B17" s="2" t="inlineStr">
        <is>
          <t>Allocation plus selection (equals the excess return)</t>
        </is>
      </c>
      <c r="C17" s="15">
        <f>I13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4" customWidth="1" min="3" max="3"/>
  </cols>
  <sheetData>
    <row r="1" ht="10" customHeight="1"/>
    <row r="2">
      <c r="B2" s="1" t="inlineStr">
        <is>
          <t>Rebalancing example and liquidity stress test</t>
        </is>
      </c>
      <c r="C2" s="3" t="n"/>
    </row>
    <row r="4">
      <c r="B4" s="4" t="inlineStr">
        <is>
          <t>Rebalancing example (new policy at target, 30 June 2026 assets)</t>
        </is>
      </c>
      <c r="C4" s="4" t="inlineStr">
        <is>
          <t>Value</t>
        </is>
      </c>
    </row>
    <row r="5">
      <c r="B5" s="2" t="inlineStr">
        <is>
          <t>Total assets at target</t>
        </is>
      </c>
      <c r="C5" s="17">
        <f>Projection!$C$13</f>
        <v/>
      </c>
    </row>
    <row r="6">
      <c r="B6" s="2" t="inlineStr">
        <is>
          <t>Public equity before the fall</t>
        </is>
      </c>
      <c r="C6" s="17">
        <f>Projection!$C$13*Inputs!$F$5</f>
        <v/>
      </c>
    </row>
    <row r="7">
      <c r="B7" s="2" t="inlineStr">
        <is>
          <t>Public equity after the fall</t>
        </is>
      </c>
      <c r="C7" s="17">
        <f>C6*(1-Inputs!$C$36)</f>
        <v/>
      </c>
    </row>
    <row r="8">
      <c r="B8" s="2" t="inlineStr">
        <is>
          <t>Total assets after the fall</t>
        </is>
      </c>
      <c r="C8" s="17">
        <f>C5-C6+C7</f>
        <v/>
      </c>
    </row>
    <row r="9">
      <c r="B9" s="2" t="inlineStr">
        <is>
          <t>Public equity weight after the fall</t>
        </is>
      </c>
      <c r="C9" s="8">
        <f>C7/C8</f>
        <v/>
      </c>
    </row>
    <row r="10">
      <c r="B10" s="2" t="inlineStr">
        <is>
          <t>Lower bound of the range</t>
        </is>
      </c>
      <c r="C10" s="13">
        <f>Inputs!$G$5</f>
        <v/>
      </c>
    </row>
    <row r="11">
      <c r="B11" s="2" t="inlineStr">
        <is>
          <t>Outside the range?</t>
        </is>
      </c>
      <c r="C11" s="2">
        <f>IF(C9&lt;C10,"YES: REBALANCE","NO: inside the range")</f>
        <v/>
      </c>
    </row>
    <row r="12">
      <c r="B12" s="2" t="inlineStr">
        <is>
          <t>Purchase needed to restore the target</t>
        </is>
      </c>
      <c r="C12" s="18">
        <f>Inputs!$F$5*C8-C7</f>
        <v/>
      </c>
    </row>
    <row r="15">
      <c r="B15" s="4" t="inlineStr">
        <is>
          <t>Two-year liquidity stress test</t>
        </is>
      </c>
      <c r="C15" s="4" t="inlineStr">
        <is>
          <t>Value</t>
        </is>
      </c>
    </row>
    <row r="16">
      <c r="B16" s="2" t="inlineStr">
        <is>
          <t>Liquid assets (public equity, core fixed income, cash)</t>
        </is>
      </c>
      <c r="C16" s="17">
        <f>Projection!$C$13*(Inputs!$F$5+Inputs!$F$6+Inputs!$F$11)</f>
        <v/>
      </c>
    </row>
    <row r="17">
      <c r="B17" s="2" t="inlineStr">
        <is>
          <t>Liquid share of assets</t>
        </is>
      </c>
      <c r="C17" s="13">
        <f>C16/Projection!$C$13</f>
        <v/>
      </c>
    </row>
    <row r="18">
      <c r="B18" s="2" t="inlineStr">
        <is>
          <t>Stressed liquid assets (public equity shock)</t>
        </is>
      </c>
      <c r="C18" s="17">
        <f>Projection!$C$13*(Inputs!$F$5*(1+Inputs!$C$39)+Inputs!$F$6+Inputs!$F$11)</f>
        <v/>
      </c>
    </row>
    <row r="19">
      <c r="B19" s="2" t="inlineStr">
        <is>
          <t>Contributions FY2027 (held flat in the stress)</t>
        </is>
      </c>
      <c r="C19" s="17">
        <f>Inputs!$C$30*(1+Inputs!$C$31)+MAX(0,Projection!$C$14-Projection!$C$13)/Projection!$C$4</f>
        <v/>
      </c>
    </row>
    <row r="20">
      <c r="B20" s="2" t="inlineStr">
        <is>
          <t>Benefits FY2027 plus FY2028</t>
        </is>
      </c>
      <c r="C20" s="17">
        <f>Inputs!$C$32*(1+Inputs!$C$33)+Inputs!$C$32*(1+Inputs!$C$33)^2</f>
        <v/>
      </c>
    </row>
    <row r="21">
      <c r="B21" s="2" t="inlineStr">
        <is>
          <t>Net benefit outflow over two years</t>
        </is>
      </c>
      <c r="C21" s="18">
        <f>C20-2*C19</f>
        <v/>
      </c>
    </row>
    <row r="22">
      <c r="B22" s="2" t="inlineStr">
        <is>
          <t>Unfunded commitments called</t>
        </is>
      </c>
      <c r="C22" s="17">
        <f>Inputs!$C$37*Inputs!$C$38</f>
        <v/>
      </c>
    </row>
    <row r="23">
      <c r="B23" s="2" t="inlineStr">
        <is>
          <t>Total needs</t>
        </is>
      </c>
      <c r="C23" s="18">
        <f>C21+C22</f>
        <v/>
      </c>
    </row>
    <row r="24">
      <c r="B24" s="2" t="inlineStr">
        <is>
          <t>Coverage ratio (stressed liquid assets / needs)</t>
        </is>
      </c>
      <c r="C24" s="21">
        <f>C18/C23</f>
        <v/>
      </c>
    </row>
    <row r="25">
      <c r="B25" s="2" t="inlineStr">
        <is>
          <t>Policy minimum</t>
        </is>
      </c>
      <c r="C25" s="22" t="n">
        <v>3</v>
      </c>
    </row>
    <row r="26">
      <c r="B26" s="2" t="inlineStr">
        <is>
          <t>Above the minimum?</t>
        </is>
      </c>
      <c r="C26" s="2">
        <f>IF(C24&gt;=C25,"YES","NO")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E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2" customWidth="1" min="3" max="3"/>
    <col width="14" customWidth="1" min="4" max="4"/>
    <col width="14" customWidth="1" min="5" max="5"/>
  </cols>
  <sheetData>
    <row r="1" ht="10" customHeight="1"/>
    <row r="2">
      <c r="B2" s="1" t="inlineStr">
        <is>
          <t>Fee budget and manager search arithmetic</t>
        </is>
      </c>
      <c r="C2" s="3" t="n"/>
      <c r="D2" s="3" t="n"/>
      <c r="E2" s="3" t="n"/>
    </row>
    <row r="4">
      <c r="B4" s="4" t="inlineStr">
        <is>
          <t>Asset class</t>
        </is>
      </c>
      <c r="C4" s="4" t="inlineStr">
        <is>
          <t>Fee (bp)</t>
        </is>
      </c>
      <c r="D4" s="4" t="inlineStr">
        <is>
          <t>Old policy ($m a year)</t>
        </is>
      </c>
      <c r="E4" s="4" t="inlineStr">
        <is>
          <t>New policy ($m a year)</t>
        </is>
      </c>
    </row>
    <row r="5">
      <c r="B5" s="2" t="inlineStr">
        <is>
          <t>Global public equity</t>
        </is>
      </c>
      <c r="C5" s="17">
        <f>Inputs!$I$5</f>
        <v/>
      </c>
      <c r="D5" s="23">
        <f>Projection!$C$13*Inputs!$E$5*C5/10000</f>
        <v/>
      </c>
      <c r="E5" s="23">
        <f>Projection!$C$13*Inputs!$F$5*C5/10000</f>
        <v/>
      </c>
    </row>
    <row r="6">
      <c r="B6" s="2" t="inlineStr">
        <is>
          <t>Core fixed income</t>
        </is>
      </c>
      <c r="C6" s="17">
        <f>Inputs!$I$6</f>
        <v/>
      </c>
      <c r="D6" s="23">
        <f>Projection!$C$13*Inputs!$E$6*C6/10000</f>
        <v/>
      </c>
      <c r="E6" s="23">
        <f>Projection!$C$13*Inputs!$F$6*C6/10000</f>
        <v/>
      </c>
    </row>
    <row r="7">
      <c r="B7" s="2" t="inlineStr">
        <is>
          <t>Private equity</t>
        </is>
      </c>
      <c r="C7" s="17">
        <f>Inputs!$I$7</f>
        <v/>
      </c>
      <c r="D7" s="23">
        <f>Projection!$C$13*Inputs!$E$7*C7/10000</f>
        <v/>
      </c>
      <c r="E7" s="23">
        <f>Projection!$C$13*Inputs!$F$7*C7/10000</f>
        <v/>
      </c>
    </row>
    <row r="8">
      <c r="B8" s="2" t="inlineStr">
        <is>
          <t>Private credit</t>
        </is>
      </c>
      <c r="C8" s="17">
        <f>Inputs!$I$8</f>
        <v/>
      </c>
      <c r="D8" s="23">
        <f>Projection!$C$13*Inputs!$E$8*C8/10000</f>
        <v/>
      </c>
      <c r="E8" s="23">
        <f>Projection!$C$13*Inputs!$F$8*C8/10000</f>
        <v/>
      </c>
    </row>
    <row r="9">
      <c r="B9" s="2" t="inlineStr">
        <is>
          <t>Real estate</t>
        </is>
      </c>
      <c r="C9" s="17">
        <f>Inputs!$I$9</f>
        <v/>
      </c>
      <c r="D9" s="23">
        <f>Projection!$C$13*Inputs!$E$9*C9/10000</f>
        <v/>
      </c>
      <c r="E9" s="23">
        <f>Projection!$C$13*Inputs!$F$9*C9/10000</f>
        <v/>
      </c>
    </row>
    <row r="10">
      <c r="B10" s="2" t="inlineStr">
        <is>
          <t>Infrastructure</t>
        </is>
      </c>
      <c r="C10" s="17">
        <f>Inputs!$I$10</f>
        <v/>
      </c>
      <c r="D10" s="23">
        <f>Projection!$C$13*Inputs!$E$10*C10/10000</f>
        <v/>
      </c>
      <c r="E10" s="23">
        <f>Projection!$C$13*Inputs!$F$10*C10/10000</f>
        <v/>
      </c>
    </row>
    <row r="11">
      <c r="B11" s="2" t="inlineStr">
        <is>
          <t>Cash</t>
        </is>
      </c>
      <c r="C11" s="17">
        <f>Inputs!$I$11</f>
        <v/>
      </c>
      <c r="D11" s="23">
        <f>Projection!$C$13*Inputs!$E$11*C11/10000</f>
        <v/>
      </c>
      <c r="E11" s="23">
        <f>Projection!$C$13*Inputs!$F$11*C11/10000</f>
        <v/>
      </c>
    </row>
    <row r="12">
      <c r="B12" s="7" t="inlineStr">
        <is>
          <t>Total ($m a year)</t>
        </is>
      </c>
      <c r="D12" s="24">
        <f>SUM(D5:D11)</f>
        <v/>
      </c>
      <c r="E12" s="24">
        <f>SUM(E5:E11)</f>
        <v/>
      </c>
    </row>
    <row r="13">
      <c r="B13" s="2" t="inlineStr">
        <is>
          <t>Total (basis points of assets)</t>
        </is>
      </c>
      <c r="D13" s="24">
        <f>D12/Projection!$C$13*10000</f>
        <v/>
      </c>
      <c r="E13" s="24">
        <f>E12/Projection!$C$13*10000</f>
        <v/>
      </c>
    </row>
    <row r="14">
      <c r="B14" s="2" t="inlineStr">
        <is>
          <t>Private markets share of fees, new policy</t>
        </is>
      </c>
      <c r="E14" s="8">
        <f>SUM(E7:E10)/E12</f>
        <v/>
      </c>
    </row>
    <row r="15">
      <c r="B15" s="2" t="inlineStr">
        <is>
          <t>Extra expected compound return, new versus old ($m a year)</t>
        </is>
      </c>
      <c r="E15" s="24">
        <f>(Portfolio!$D$31-Portfolio!$C$31)*Projection!$C$13</f>
        <v/>
      </c>
    </row>
    <row r="17">
      <c r="B17" s="4" t="inlineStr">
        <is>
          <t>Manager search</t>
        </is>
      </c>
      <c r="C17" s="4" t="inlineStr">
        <is>
          <t>Value</t>
        </is>
      </c>
    </row>
    <row r="18">
      <c r="B18" s="2" t="inlineStr">
        <is>
          <t>Annual fee ($m)</t>
        </is>
      </c>
      <c r="C18" s="25">
        <f>Inputs!$C$40*Inputs!$C$41</f>
        <v/>
      </c>
    </row>
    <row r="19">
      <c r="B19" s="2" t="inlineStr">
        <is>
          <t>Index fund fee ($m)</t>
        </is>
      </c>
      <c r="C19" s="25">
        <f>Inputs!$C$40*Inputs!$C$44</f>
        <v/>
      </c>
    </row>
    <row r="20">
      <c r="B20" s="2" t="inlineStr">
        <is>
          <t>Expected net excess return</t>
        </is>
      </c>
      <c r="C20" s="14">
        <f>Inputs!$C$42-Inputs!$C$41</f>
        <v/>
      </c>
    </row>
    <row r="21">
      <c r="B21" s="2" t="inlineStr">
        <is>
          <t>Information ratio, gross</t>
        </is>
      </c>
      <c r="C21" s="25">
        <f>Inputs!$C$42/Inputs!$C$43</f>
        <v/>
      </c>
    </row>
    <row r="22">
      <c r="B22" s="2" t="inlineStr">
        <is>
          <t>Information ratio, after the fee</t>
        </is>
      </c>
      <c r="C22" s="25">
        <f>C20/Inputs!$C$43</f>
        <v/>
      </c>
    </row>
    <row r="23">
      <c r="B23" s="2" t="inlineStr">
        <is>
          <t>Probability of trailing after fees over 5 years</t>
        </is>
      </c>
      <c r="C23" s="8">
        <f>NORMSDIST(-C20*SQRT(5)/Inputs!$C$43)</f>
        <v/>
      </c>
    </row>
    <row r="24">
      <c r="B24" s="2" t="inlineStr">
        <is>
          <t>Probability of trailing after fees over 10 years</t>
        </is>
      </c>
      <c r="C24" s="13">
        <f>NORMSDIST(-C20*SQRT(10)/Inputs!$C$43)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4" customWidth="1" min="2" max="2"/>
    <col width="14" customWidth="1" min="3" max="3"/>
  </cols>
  <sheetData>
    <row r="1" ht="10" customHeight="1"/>
    <row r="2">
      <c r="B2" s="1" t="inlineStr">
        <is>
          <t>Discount rate, hedge ratio, endowment and insurer</t>
        </is>
      </c>
      <c r="C2" s="3" t="n"/>
    </row>
    <row r="4">
      <c r="B4" s="2" t="inlineStr">
        <is>
          <t>Liability at 30 June 2026 at the assumed rate</t>
        </is>
      </c>
      <c r="C4" s="17">
        <f>Projection!$C$14</f>
        <v/>
      </c>
    </row>
    <row r="5">
      <c r="B5" s="2" t="inlineStr">
        <is>
          <t>Liability at the alternative rate (duration approximation)</t>
        </is>
      </c>
      <c r="C5" s="17">
        <f>Projection!$C$14*(1+(Inputs!$C$27-Inputs!$C$28))^Inputs!$C$29</f>
        <v/>
      </c>
    </row>
    <row r="6">
      <c r="B6" s="2" t="inlineStr">
        <is>
          <t>Funded ratio at the alternative rate</t>
        </is>
      </c>
      <c r="C6" s="13">
        <f>Projection!$C$13/C5</f>
        <v/>
      </c>
    </row>
    <row r="7">
      <c r="B7" s="2" t="inlineStr">
        <is>
          <t>Liability change for a 1 point fall in rates ($m)</t>
        </is>
      </c>
      <c r="C7" s="17">
        <f>Projection!$C$14*Inputs!$C$29*0.01</f>
        <v/>
      </c>
    </row>
    <row r="8">
      <c r="B8" s="2" t="inlineStr">
        <is>
          <t>Core fixed income at the new weight ($m)</t>
        </is>
      </c>
      <c r="C8" s="17">
        <f>Projection!$C$13*Inputs!$F$6</f>
        <v/>
      </c>
    </row>
    <row r="9">
      <c r="B9" s="2" t="inlineStr">
        <is>
          <t>Fixed income change for a 1 point fall in rates ($m)</t>
        </is>
      </c>
      <c r="C9" s="17">
        <f>C8*Inputs!$C$35*0.01</f>
        <v/>
      </c>
    </row>
    <row r="10">
      <c r="B10" s="2" t="inlineStr">
        <is>
          <t>Interest rate hedge ratio</t>
        </is>
      </c>
      <c r="C10" s="13">
        <f>C9/C7</f>
        <v/>
      </c>
    </row>
    <row r="11">
      <c r="B11" s="2" t="inlineStr">
        <is>
          <t>Endowment: average of the last twelve quarter-ends</t>
        </is>
      </c>
      <c r="C11" s="17">
        <f>AVERAGE(Inputs!$C$56:$C$67)</f>
        <v/>
      </c>
    </row>
    <row r="12">
      <c r="B12" s="2" t="inlineStr">
        <is>
          <t>Endowment: spending, twelve-quarter rule</t>
        </is>
      </c>
      <c r="C12" s="17">
        <f>Inputs!$C$45*C11</f>
        <v/>
      </c>
    </row>
    <row r="13">
      <c r="B13" s="2" t="inlineStr">
        <is>
          <t>Endowment: spending at the rate on the latest value</t>
        </is>
      </c>
      <c r="C13" s="17">
        <f>Inputs!$C$45*Inputs!$C$67</f>
        <v/>
      </c>
    </row>
    <row r="14">
      <c r="B14" s="2" t="inlineStr">
        <is>
          <t>Endowment: spending, hybrid rule</t>
        </is>
      </c>
      <c r="C14" s="17">
        <f>Inputs!$C$48*Inputs!$C$46*(1+Inputs!$C$47)+(1-Inputs!$C$48)*Inputs!$C$45*Inputs!$C$67</f>
        <v/>
      </c>
    </row>
    <row r="15">
      <c r="B15" s="2" t="inlineStr">
        <is>
          <t>Endowment per student ($)</t>
        </is>
      </c>
      <c r="C15" s="17">
        <f>Inputs!$C$67*1000000/Inputs!$C$49</f>
        <v/>
      </c>
    </row>
    <row r="16">
      <c r="B16" s="2" t="inlineStr">
        <is>
          <t>Insurer surplus ($m)</t>
        </is>
      </c>
      <c r="C16" s="17">
        <f>Inputs!$C$50-Inputs!$C$51</f>
        <v/>
      </c>
    </row>
    <row r="17">
      <c r="B17" s="2" t="inlineStr">
        <is>
          <t>Insurer: asset change if rates rise 1 point ($m)</t>
        </is>
      </c>
      <c r="C17" s="17">
        <f>-Inputs!$C$50*Inputs!$C$52*0.01</f>
        <v/>
      </c>
    </row>
    <row r="18">
      <c r="B18" s="2" t="inlineStr">
        <is>
          <t>Insurer: liability change if rates rise 1 point ($m)</t>
        </is>
      </c>
      <c r="C18" s="17">
        <f>-Inputs!$C$51*Inputs!$C$53*0.01</f>
        <v/>
      </c>
    </row>
    <row r="19">
      <c r="B19" s="2" t="inlineStr">
        <is>
          <t>Insurer: surplus change if rates rise 1 point ($m)</t>
        </is>
      </c>
      <c r="C19" s="17">
        <f>C17-C18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E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84" customWidth="1" min="2" max="2"/>
    <col width="14" customWidth="1" min="3" max="3"/>
    <col width="14" customWidth="1" min="4" max="4"/>
    <col width="10" customWidth="1" min="5" max="5"/>
  </cols>
  <sheetData>
    <row r="1" ht="10" customHeight="1"/>
    <row r="2">
      <c r="B2" s="1" t="inlineStr">
        <is>
          <t>Checks: the book's figures against the workbook</t>
        </is>
      </c>
      <c r="C2" s="3" t="n"/>
      <c r="D2" s="3" t="n"/>
      <c r="E2" s="3" t="n"/>
    </row>
    <row r="4">
      <c r="B4" s="4" t="inlineStr">
        <is>
          <t>Figure printed in the book</t>
        </is>
      </c>
      <c r="C4" s="4" t="inlineStr">
        <is>
          <t>Book</t>
        </is>
      </c>
      <c r="D4" s="4" t="inlineStr">
        <is>
          <t>Workbook</t>
        </is>
      </c>
      <c r="E4" s="4" t="inlineStr">
        <is>
          <t>Check</t>
        </is>
      </c>
    </row>
    <row r="5">
      <c r="B5" s="2" t="inlineStr">
        <is>
          <t>Old policy expected arithmetic return</t>
        </is>
      </c>
      <c r="C5" s="16" t="n">
        <v>0.07149999999999999</v>
      </c>
      <c r="D5" s="16">
        <f>Portfolio!$C$28</f>
        <v/>
      </c>
      <c r="E5" s="2">
        <f>IF(ABS(D5-C5)&lt;=5e-05,"OK","CHECK")</f>
        <v/>
      </c>
    </row>
    <row r="6">
      <c r="B6" s="2" t="inlineStr">
        <is>
          <t>Old policy volatility</t>
        </is>
      </c>
      <c r="C6" s="16" t="n">
        <v>0.1143</v>
      </c>
      <c r="D6" s="16">
        <f>Portfolio!$C$30</f>
        <v/>
      </c>
      <c r="E6" s="2">
        <f>IF(ABS(D6-C6)&lt;=5e-05,"OK","CHECK")</f>
        <v/>
      </c>
    </row>
    <row r="7">
      <c r="B7" s="2" t="inlineStr">
        <is>
          <t>Old policy expected geometric return</t>
        </is>
      </c>
      <c r="C7" s="16" t="n">
        <v>0.065</v>
      </c>
      <c r="D7" s="16">
        <f>Portfolio!$C$31</f>
        <v/>
      </c>
      <c r="E7" s="2">
        <f>IF(ABS(D7-C7)&lt;=5e-05,"OK","CHECK")</f>
        <v/>
      </c>
    </row>
    <row r="8">
      <c r="B8" s="2" t="inlineStr">
        <is>
          <t>New policy expected arithmetic return</t>
        </is>
      </c>
      <c r="C8" s="16" t="n">
        <v>0.0742</v>
      </c>
      <c r="D8" s="16">
        <f>Portfolio!$D$28</f>
        <v/>
      </c>
      <c r="E8" s="2">
        <f>IF(ABS(D8-C8)&lt;=5e-05,"OK","CHECK")</f>
        <v/>
      </c>
    </row>
    <row r="9">
      <c r="B9" s="2" t="inlineStr">
        <is>
          <t>New policy volatility</t>
        </is>
      </c>
      <c r="C9" s="16" t="n">
        <v>0.1145</v>
      </c>
      <c r="D9" s="16">
        <f>Portfolio!$D$30</f>
        <v/>
      </c>
      <c r="E9" s="2">
        <f>IF(ABS(D9-C9)&lt;=5e-05,"OK","CHECK")</f>
        <v/>
      </c>
    </row>
    <row r="10">
      <c r="B10" s="2" t="inlineStr">
        <is>
          <t>New policy expected geometric return</t>
        </is>
      </c>
      <c r="C10" s="16" t="n">
        <v>0.0677</v>
      </c>
      <c r="D10" s="16">
        <f>Portfolio!$D$31</f>
        <v/>
      </c>
      <c r="E10" s="2">
        <f>IF(ABS(D10-C10)&lt;=5e-05,"OK","CHECK")</f>
        <v/>
      </c>
    </row>
    <row r="11">
      <c r="B11" s="2" t="inlineStr">
        <is>
          <t>FY2026 total fund return</t>
        </is>
      </c>
      <c r="C11" s="16" t="n">
        <v>0.1067</v>
      </c>
      <c r="D11" s="16">
        <f>Attribution!$C$14</f>
        <v/>
      </c>
      <c r="E11" s="2">
        <f>IF(ABS(D11-C11)&lt;=5e-05,"OK","CHECK")</f>
        <v/>
      </c>
    </row>
    <row r="12">
      <c r="B12" s="2" t="inlineStr">
        <is>
          <t>FY2026 policy benchmark</t>
        </is>
      </c>
      <c r="C12" s="16" t="n">
        <v>0.1125</v>
      </c>
      <c r="D12" s="16">
        <f>Attribution!$C$15</f>
        <v/>
      </c>
      <c r="E12" s="2">
        <f>IF(ABS(D12-C12)&lt;=5e-05,"OK","CHECK")</f>
        <v/>
      </c>
    </row>
    <row r="13">
      <c r="B13" s="2" t="inlineStr">
        <is>
          <t>FY2026 allocation effect</t>
        </is>
      </c>
      <c r="C13" s="16" t="n">
        <v>0.0021</v>
      </c>
      <c r="D13" s="16">
        <f>Attribution!$G$13</f>
        <v/>
      </c>
      <c r="E13" s="2">
        <f>IF(ABS(D13-C13)&lt;=5e-05,"OK","CHECK")</f>
        <v/>
      </c>
    </row>
    <row r="14">
      <c r="B14" s="2" t="inlineStr">
        <is>
          <t>FY2026 selection effect</t>
        </is>
      </c>
      <c r="C14" s="16" t="n">
        <v>-0.007900000000000001</v>
      </c>
      <c r="D14" s="16">
        <f>Attribution!$H$13</f>
        <v/>
      </c>
      <c r="E14" s="2">
        <f>IF(ABS(D14-C14)&lt;=5e-05,"OK","CHECK")</f>
        <v/>
      </c>
    </row>
    <row r="15">
      <c r="B15" s="2" t="inlineStr">
        <is>
          <t>FY2026 contributions ($m)</t>
        </is>
      </c>
      <c r="C15" s="16" t="n">
        <v>1375</v>
      </c>
      <c r="D15" s="16">
        <f>Projection!$C$10</f>
        <v/>
      </c>
      <c r="E15" s="2">
        <f>IF(ABS(D15-C15)&lt;=0.5,"OK","CHECK")</f>
        <v/>
      </c>
    </row>
    <row r="16">
      <c r="B16" s="2" t="inlineStr">
        <is>
          <t>Assets 30 June 2026 ($m)</t>
        </is>
      </c>
      <c r="C16" s="16" t="n">
        <v>26219</v>
      </c>
      <c r="D16" s="16">
        <f>Projection!$C$13</f>
        <v/>
      </c>
      <c r="E16" s="2">
        <f>IF(ABS(D16-C16)&lt;=0.5,"OK","CHECK")</f>
        <v/>
      </c>
    </row>
    <row r="17">
      <c r="B17" s="2" t="inlineStr">
        <is>
          <t>Liability 30 June 2026 ($m)</t>
        </is>
      </c>
      <c r="C17" s="16" t="n">
        <v>33145</v>
      </c>
      <c r="D17" s="16">
        <f>Projection!$C$14</f>
        <v/>
      </c>
      <c r="E17" s="2">
        <f>IF(ABS(D17-C17)&lt;=0.5,"OK","CHECK")</f>
        <v/>
      </c>
    </row>
    <row r="18">
      <c r="B18" s="2" t="inlineStr">
        <is>
          <t>Funded ratio 30 June 2026</t>
        </is>
      </c>
      <c r="C18" s="16" t="n">
        <v>0.791</v>
      </c>
      <c r="D18" s="16">
        <f>Projection!$C$15</f>
        <v/>
      </c>
      <c r="E18" s="2">
        <f>IF(ABS(D18-C18)&lt;=0.0005,"OK","CHECK")</f>
        <v/>
      </c>
    </row>
    <row r="19">
      <c r="B19" s="2" t="inlineStr">
        <is>
          <t>Funded ratio 2036 at 7.0 percent</t>
        </is>
      </c>
      <c r="C19" s="16" t="n">
        <v>0.882</v>
      </c>
      <c r="D19" s="16">
        <f>Projection!$L$25</f>
        <v/>
      </c>
      <c r="E19" s="2">
        <f>IF(ABS(D19-C19)&lt;=0.0005,"OK","CHECK")</f>
        <v/>
      </c>
    </row>
    <row r="20">
      <c r="B20" s="2" t="inlineStr">
        <is>
          <t>Funded ratio 2036 at the new expected compound return</t>
        </is>
      </c>
      <c r="C20" s="16" t="n">
        <v>0.867</v>
      </c>
      <c r="D20" s="16">
        <f>Projection!$L$35</f>
        <v/>
      </c>
      <c r="E20" s="2">
        <f>IF(ABS(D20-C20)&lt;=0.0005,"OK","CHECK")</f>
        <v/>
      </c>
    </row>
    <row r="21">
      <c r="B21" s="2" t="inlineStr">
        <is>
          <t>Liability at 6.75 percent ($m)</t>
        </is>
      </c>
      <c r="C21" s="16" t="n">
        <v>34068</v>
      </c>
      <c r="D21" s="16">
        <f>Comparisons!$C$5</f>
        <v/>
      </c>
      <c r="E21" s="2">
        <f>IF(ABS(D21-C21)&lt;=0.5,"OK","CHECK")</f>
        <v/>
      </c>
    </row>
    <row r="22">
      <c r="B22" s="2" t="inlineStr">
        <is>
          <t>Funded ratio at 6.75 percent</t>
        </is>
      </c>
      <c r="C22" s="16" t="n">
        <v>0.77</v>
      </c>
      <c r="D22" s="16">
        <f>Comparisons!$C$6</f>
        <v/>
      </c>
      <c r="E22" s="2">
        <f>IF(ABS(D22-C22)&lt;=0.0005,"OK","CHECK")</f>
        <v/>
      </c>
    </row>
    <row r="23">
      <c r="B23" s="2" t="inlineStr">
        <is>
          <t>Interest rate hedge ratio</t>
        </is>
      </c>
      <c r="C23" s="16" t="n">
        <v>0.095</v>
      </c>
      <c r="D23" s="16">
        <f>Comparisons!$C$10</f>
        <v/>
      </c>
      <c r="E23" s="2">
        <f>IF(ABS(D23-C23)&lt;=0.0005,"OK","CHECK")</f>
        <v/>
      </c>
    </row>
    <row r="24">
      <c r="B24" s="2" t="inlineStr">
        <is>
          <t>Rebalancing: equity weight after the fall</t>
        </is>
      </c>
      <c r="C24" s="16" t="n">
        <v>0.41</v>
      </c>
      <c r="D24" s="16">
        <f>Liquidity!$C$9</f>
        <v/>
      </c>
      <c r="E24" s="2">
        <f>IF(ABS(D24-C24)&lt;=0.0005,"OK","CHECK")</f>
        <v/>
      </c>
    </row>
    <row r="25">
      <c r="B25" s="2" t="inlineStr">
        <is>
          <t>Rebalancing: purchase to restore the target ($m)</t>
        </is>
      </c>
      <c r="C25" s="16" t="n">
        <v>973</v>
      </c>
      <c r="D25" s="16">
        <f>Liquidity!$C$12</f>
        <v/>
      </c>
      <c r="E25" s="2">
        <f>IF(ABS(D25-C25)&lt;=0.5,"OK","CHECK")</f>
        <v/>
      </c>
    </row>
    <row r="26">
      <c r="B26" s="2" t="inlineStr">
        <is>
          <t>Liquidity coverage ratio</t>
        </is>
      </c>
      <c r="C26" s="16" t="n">
        <v>5.7</v>
      </c>
      <c r="D26" s="16">
        <f>Liquidity!$C$24</f>
        <v/>
      </c>
      <c r="E26" s="2">
        <f>IF(ABS(D26-C26)&lt;=0.05,"OK","CHECK")</f>
        <v/>
      </c>
    </row>
    <row r="27">
      <c r="B27" s="2" t="inlineStr">
        <is>
          <t>Fees, old policy (basis points)</t>
        </is>
      </c>
      <c r="C27" s="16" t="n">
        <v>34</v>
      </c>
      <c r="D27" s="16">
        <f>'Fees and Search'!$D$13</f>
        <v/>
      </c>
      <c r="E27" s="2">
        <f>IF(ABS(D27-C27)&lt;=0.5,"OK","CHECK")</f>
        <v/>
      </c>
    </row>
    <row r="28">
      <c r="B28" s="2" t="inlineStr">
        <is>
          <t>Fees, new policy (basis points)</t>
        </is>
      </c>
      <c r="C28" s="16" t="n">
        <v>47</v>
      </c>
      <c r="D28" s="16">
        <f>'Fees and Search'!$E$13</f>
        <v/>
      </c>
      <c r="E28" s="2">
        <f>IF(ABS(D28-C28)&lt;=0.5,"OK","CHECK")</f>
        <v/>
      </c>
    </row>
    <row r="29">
      <c r="B29" s="2" t="inlineStr">
        <is>
          <t>Fees, new policy ($m a year)</t>
        </is>
      </c>
      <c r="C29" s="16" t="n">
        <v>124</v>
      </c>
      <c r="D29" s="16">
        <f>'Fees and Search'!$E$12</f>
        <v/>
      </c>
      <c r="E29" s="2">
        <f>IF(ABS(D29-C29)&lt;=0.5,"OK","CHECK")</f>
        <v/>
      </c>
    </row>
    <row r="30">
      <c r="B30" s="2" t="inlineStr">
        <is>
          <t>Search: probability of trailing over five years</t>
        </is>
      </c>
      <c r="C30" s="16" t="n">
        <v>0.22</v>
      </c>
      <c r="D30" s="16">
        <f>'Fees and Search'!$C$23</f>
        <v/>
      </c>
      <c r="E30" s="2">
        <f>IF(ABS(D30-C30)&lt;=0.005,"OK","CHECK")</f>
        <v/>
      </c>
    </row>
    <row r="31">
      <c r="B31" s="2" t="inlineStr">
        <is>
          <t>Search: probability of trailing over ten years</t>
        </is>
      </c>
      <c r="C31" s="16" t="n">
        <v>0.13</v>
      </c>
      <c r="D31" s="16">
        <f>'Fees and Search'!$C$24</f>
        <v/>
      </c>
      <c r="E31" s="2">
        <f>IF(ABS(D31-C31)&lt;=0.005,"OK","CHECK")</f>
        <v/>
      </c>
    </row>
    <row r="32">
      <c r="B32" s="2" t="inlineStr">
        <is>
          <t>Endowment spending, twelve-quarter rule ($m)</t>
        </is>
      </c>
      <c r="C32" s="16" t="n">
        <v>122</v>
      </c>
      <c r="D32" s="16">
        <f>Comparisons!$C$12</f>
        <v/>
      </c>
      <c r="E32" s="2">
        <f>IF(ABS(D32-C32)&lt;=0.5,"OK","CHECK")</f>
        <v/>
      </c>
    </row>
    <row r="33">
      <c r="B33" s="2" t="inlineStr">
        <is>
          <t>Endowment spending, hybrid rule ($m)</t>
        </is>
      </c>
      <c r="C33" s="16" t="n">
        <v>123</v>
      </c>
      <c r="D33" s="16">
        <f>Comparisons!$C$14</f>
        <v/>
      </c>
      <c r="E33" s="2">
        <f>IF(ABS(D33-C33)&lt;=0.5,"OK","CHECK")</f>
        <v/>
      </c>
    </row>
    <row r="34">
      <c r="B34" s="2" t="inlineStr">
        <is>
          <t>Insurer surplus change if rates rise 1 point ($m)</t>
        </is>
      </c>
      <c r="C34" s="16" t="n">
        <v>189</v>
      </c>
      <c r="D34" s="16">
        <f>Comparisons!$C$19</f>
        <v/>
      </c>
      <c r="E34" s="2">
        <f>IF(ABS(D34-C34)&lt;=0.5,"OK","CHECK")</f>
        <v/>
      </c>
    </row>
    <row r="35">
      <c r="B35" s="2" t="inlineStr">
        <is>
          <t>Monte Carlo 1,000 paths: median (the book uses 10,000 paths)</t>
        </is>
      </c>
      <c r="C35" s="16" t="n">
        <v>0.8772</v>
      </c>
      <c r="D35" s="16">
        <f>'Monte Carlo'!$R$5</f>
        <v/>
      </c>
      <c r="E35" s="2">
        <f>IF(ABS(D35-C35)&lt;=5e-05,"OK","CHECK")</f>
        <v/>
      </c>
    </row>
    <row r="36">
      <c r="B36" s="2" t="inlineStr">
        <is>
          <t>Monte Carlo 1,000 paths: 5th percentile (the book uses 10,000 paths)</t>
        </is>
      </c>
      <c r="C36" s="16" t="n">
        <v>0.5827</v>
      </c>
      <c r="D36" s="16">
        <f>'Monte Carlo'!$R$6</f>
        <v/>
      </c>
      <c r="E36" s="2">
        <f>IF(ABS(D36-C36)&lt;=5e-05,"OK","CHECK")</f>
        <v/>
      </c>
    </row>
    <row r="37">
      <c r="B37" s="2" t="inlineStr">
        <is>
          <t>Monte Carlo 1,000 paths: 95th percentile (the book uses 10,000 paths)</t>
        </is>
      </c>
      <c r="C37" s="16" t="n">
        <v>1.5429</v>
      </c>
      <c r="D37" s="16">
        <f>'Monte Carlo'!$R$7</f>
        <v/>
      </c>
      <c r="E37" s="2">
        <f>IF(ABS(D37-C37)&lt;=5e-05,"OK","CHECK")</f>
        <v/>
      </c>
    </row>
    <row r="38">
      <c r="B38" s="2" t="inlineStr">
        <is>
          <t>Monte Carlo 1,000 paths: probability below 60 percent at some point (the book uses 10,000 paths)</t>
        </is>
      </c>
      <c r="C38" s="16" t="n">
        <v>0.164</v>
      </c>
      <c r="D38" s="16">
        <f>'Monte Carlo'!$R$8</f>
        <v/>
      </c>
      <c r="E38" s="2">
        <f>IF(ABS(D38-C38)&lt;=5e-05,"OK","CHECK")</f>
        <v/>
      </c>
    </row>
    <row r="39">
      <c r="B39" s="2" t="inlineStr">
        <is>
          <t>Monte Carlo 1,000 paths: probability at or above 90 percent at the end (the book uses 10,000 paths)</t>
        </is>
      </c>
      <c r="C39" s="16" t="n">
        <v>0.473</v>
      </c>
      <c r="D39" s="16">
        <f>'Monte Carlo'!$R$9</f>
        <v/>
      </c>
      <c r="E39" s="2">
        <f>IF(ABS(D39-C39)&lt;=5e-05,"OK","CHECK")</f>
        <v/>
      </c>
    </row>
    <row r="41">
      <c r="B41" s="26" t="inlineStr">
        <is>
          <t>Result</t>
        </is>
      </c>
      <c r="D41" s="26">
        <f>IF(COUNTIF(E5:E39,"OK")=35,"ALL CHECKS OK","SOME CHECKS FAIL")</f>
        <v/>
      </c>
    </row>
    <row r="42">
      <c r="B42" s="2" t="inlineStr">
        <is>
          <t>The checks hold on the default inputs. Change an input and the Book column stays as printed, so the check flags what moved.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2026-10-15T19:38:25Z</dcterms:created>
  <dcterms:modified xmlns:dcterms="http://purl.org/dc/terms/" xmlns:xsi="http://www.w3.org/2001/XMLSchema-instance" xsi:type="dcterms:W3CDTF">2026-10-15T19:38:25Z</dcterms:modified>
</cp:coreProperties>
</file>